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name\Documents\Maiden Bradley Parish Council\Accounts 2016 2017\"/>
    </mc:Choice>
  </mc:AlternateContent>
  <bookViews>
    <workbookView xWindow="0" yWindow="0" windowWidth="28800" windowHeight="11835" activeTab="2"/>
  </bookViews>
  <sheets>
    <sheet name="Reconcilliation" sheetId="1" r:id="rId1"/>
    <sheet name="Income" sheetId="3" r:id="rId2"/>
    <sheet name="Expense" sheetId="4" r:id="rId3"/>
    <sheet name=" Budget Comparison Year to Date" sheetId="5" r:id="rId4"/>
    <sheet name="Budget 20162017" sheetId="2" r:id="rId5"/>
    <sheet name="20172018 Draft Budget"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 i="3" l="1"/>
  <c r="S5" i="3"/>
  <c r="S6" i="3" s="1"/>
  <c r="S7" i="3" s="1"/>
  <c r="S8" i="3" s="1"/>
  <c r="S9" i="3" s="1"/>
  <c r="S10" i="3" s="1"/>
  <c r="S11" i="3" s="1"/>
  <c r="S12" i="3" s="1"/>
  <c r="S13" i="3" s="1"/>
  <c r="S14" i="3" s="1"/>
  <c r="S15" i="3" s="1"/>
  <c r="S16" i="3" s="1"/>
  <c r="S17" i="3" s="1"/>
  <c r="S18" i="3" s="1"/>
  <c r="S19" i="3" s="1"/>
  <c r="S20" i="3" s="1"/>
  <c r="S21" i="3" s="1"/>
  <c r="S3" i="3"/>
  <c r="E22" i="3"/>
  <c r="F22" i="3"/>
  <c r="J22" i="3"/>
  <c r="K22" i="3"/>
  <c r="L22" i="3"/>
  <c r="M22" i="3"/>
  <c r="O22" i="3"/>
  <c r="Q22" i="3"/>
  <c r="R22" i="3"/>
  <c r="E101" i="4" l="1"/>
  <c r="F101" i="4"/>
  <c r="G101" i="4"/>
  <c r="H101" i="4"/>
  <c r="I101" i="4"/>
  <c r="J101" i="4"/>
  <c r="K101" i="4"/>
  <c r="L101" i="4"/>
  <c r="N101" i="4"/>
  <c r="O101" i="4"/>
  <c r="Q101" i="4"/>
  <c r="R101" i="4"/>
  <c r="S101" i="4"/>
  <c r="T101" i="4"/>
  <c r="U101" i="4"/>
  <c r="W101" i="4"/>
  <c r="X101" i="4"/>
  <c r="Z101" i="4"/>
  <c r="AC101" i="4"/>
  <c r="AD101" i="4"/>
  <c r="X50" i="6" l="1"/>
  <c r="H33" i="1" l="1"/>
  <c r="X5" i="6" l="1"/>
  <c r="V5" i="6"/>
  <c r="G45" i="5" l="1"/>
  <c r="I45" i="5" s="1"/>
  <c r="G43" i="5"/>
  <c r="G41" i="5"/>
  <c r="G39" i="5"/>
  <c r="G38" i="5"/>
  <c r="G37" i="5"/>
  <c r="G36" i="5"/>
  <c r="G35" i="5"/>
  <c r="G33" i="5"/>
  <c r="G32" i="5"/>
  <c r="G31" i="5"/>
  <c r="G30" i="5"/>
  <c r="G29" i="5"/>
  <c r="G28" i="5"/>
  <c r="G27" i="5"/>
  <c r="G26" i="5"/>
  <c r="G24" i="5"/>
  <c r="G22" i="5"/>
  <c r="G21" i="5"/>
  <c r="G19" i="5"/>
  <c r="G18" i="5"/>
  <c r="G15" i="5"/>
  <c r="G14" i="5"/>
  <c r="G13" i="5"/>
  <c r="G12" i="5"/>
  <c r="G11" i="5"/>
  <c r="G10" i="5"/>
  <c r="G9" i="5"/>
  <c r="G8" i="5"/>
  <c r="G7" i="5"/>
  <c r="G6" i="5"/>
  <c r="G5" i="5"/>
  <c r="G4" i="5"/>
  <c r="E55" i="5"/>
  <c r="R9" i="3" l="1"/>
  <c r="R10" i="3"/>
  <c r="R11" i="3"/>
  <c r="R12" i="3"/>
  <c r="R13" i="3"/>
  <c r="R15" i="3"/>
  <c r="R16" i="3"/>
  <c r="R8" i="3"/>
  <c r="R7" i="3"/>
  <c r="R5" i="3"/>
  <c r="R6" i="3"/>
  <c r="AE2" i="4" l="1"/>
  <c r="AE3" i="4"/>
  <c r="AE4" i="4"/>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Y3"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5" i="6"/>
  <c r="Y14" i="6"/>
  <c r="Y13" i="6"/>
  <c r="Y12" i="6"/>
  <c r="Y11" i="6"/>
  <c r="Y10" i="6"/>
  <c r="Y9" i="6"/>
  <c r="Y8" i="6"/>
  <c r="Y7" i="6"/>
  <c r="Y6" i="6"/>
  <c r="Y5" i="6"/>
  <c r="R14" i="3"/>
  <c r="AE101" i="4" l="1"/>
  <c r="H14" i="1" s="1"/>
  <c r="AF3" i="4"/>
  <c r="AF4" i="4" s="1"/>
  <c r="AF5" i="4" s="1"/>
  <c r="AF6" i="4" s="1"/>
  <c r="AF7" i="4" s="1"/>
  <c r="AF8" i="4" s="1"/>
  <c r="AF9" i="4" s="1"/>
  <c r="AF10" i="4" s="1"/>
  <c r="AF11" i="4" s="1"/>
  <c r="AF12" i="4" s="1"/>
  <c r="AF13" i="4" s="1"/>
  <c r="AF14" i="4" s="1"/>
  <c r="AF15" i="4" s="1"/>
  <c r="AF16" i="4" s="1"/>
  <c r="AF17" i="4" s="1"/>
  <c r="AF18" i="4" s="1"/>
  <c r="AF19" i="4" s="1"/>
  <c r="AF20" i="4" s="1"/>
  <c r="AF21" i="4" s="1"/>
  <c r="AF22" i="4" s="1"/>
  <c r="AF23" i="4" s="1"/>
  <c r="AF24" i="4" s="1"/>
  <c r="AF25" i="4" s="1"/>
  <c r="AF26" i="4" s="1"/>
  <c r="AF27" i="4" s="1"/>
  <c r="AF28" i="4" s="1"/>
  <c r="AF29" i="4" s="1"/>
  <c r="AF30" i="4" s="1"/>
  <c r="AF31" i="4" s="1"/>
  <c r="AF32" i="4" s="1"/>
  <c r="AF33" i="4" s="1"/>
  <c r="AF34" i="4" s="1"/>
  <c r="AF35" i="4" s="1"/>
  <c r="AF36" i="4" s="1"/>
  <c r="AF37" i="4" s="1"/>
  <c r="AF38" i="4" s="1"/>
  <c r="AF39" i="4" s="1"/>
  <c r="AF40" i="4" s="1"/>
  <c r="AF41" i="4" s="1"/>
  <c r="AF42" i="4" s="1"/>
  <c r="AF43" i="4" s="1"/>
  <c r="AF44" i="4" s="1"/>
  <c r="AF45" i="4" s="1"/>
  <c r="AF46" i="4" s="1"/>
  <c r="AF47" i="4" s="1"/>
  <c r="AF48" i="4" s="1"/>
  <c r="AF49" i="4" s="1"/>
  <c r="AF50" i="4" s="1"/>
  <c r="AF51" i="4" s="1"/>
  <c r="AF52" i="4" s="1"/>
  <c r="AF53" i="4" s="1"/>
  <c r="AF54" i="4" s="1"/>
  <c r="AF55" i="4" s="1"/>
  <c r="AF56" i="4" s="1"/>
  <c r="AF57" i="4" s="1"/>
  <c r="AF58" i="4" s="1"/>
  <c r="AF59" i="4" s="1"/>
  <c r="AF60" i="4" s="1"/>
  <c r="AF61" i="4" s="1"/>
  <c r="AF62" i="4" s="1"/>
  <c r="AF63" i="4" s="1"/>
  <c r="AF64" i="4" s="1"/>
  <c r="AF65" i="4" s="1"/>
  <c r="AF66" i="4" s="1"/>
  <c r="AF67" i="4" s="1"/>
  <c r="AF68" i="4" s="1"/>
  <c r="AF69" i="4" s="1"/>
  <c r="AF70" i="4" s="1"/>
  <c r="AF71" i="4" s="1"/>
  <c r="AF72" i="4" s="1"/>
  <c r="AF73" i="4" s="1"/>
  <c r="AF74" i="4" s="1"/>
  <c r="AF75" i="4" s="1"/>
  <c r="AF76" i="4" s="1"/>
  <c r="AF77" i="4" s="1"/>
  <c r="AF78" i="4" s="1"/>
  <c r="AF79" i="4" s="1"/>
  <c r="AF80" i="4" s="1"/>
  <c r="AF81" i="4" s="1"/>
  <c r="AF82" i="4" s="1"/>
  <c r="AF83" i="4" s="1"/>
  <c r="AF84" i="4" s="1"/>
  <c r="AF85" i="4" s="1"/>
  <c r="AF86" i="4" s="1"/>
  <c r="AF87" i="4" s="1"/>
  <c r="AF88" i="4" s="1"/>
  <c r="AF89" i="4" s="1"/>
  <c r="AF90" i="4" s="1"/>
  <c r="AF91" i="4" s="1"/>
  <c r="AF92" i="4" s="1"/>
  <c r="AF93" i="4" s="1"/>
  <c r="AF94" i="4" s="1"/>
  <c r="AF95" i="4" s="1"/>
  <c r="AF96" i="4" s="1"/>
  <c r="AF97" i="4" s="1"/>
  <c r="AF98" i="4" s="1"/>
  <c r="AF99" i="4" s="1"/>
  <c r="AF100" i="4" s="1"/>
  <c r="L22" i="6" l="1"/>
  <c r="W47" i="6" l="1"/>
  <c r="W16" i="6"/>
  <c r="W50" i="6" l="1"/>
  <c r="D47" i="6"/>
  <c r="U47" i="6"/>
  <c r="U16" i="6"/>
  <c r="Y16" i="6" s="1"/>
  <c r="U50" i="6" l="1"/>
  <c r="Y50" i="6" s="1"/>
  <c r="Y47" i="6"/>
  <c r="J47" i="6"/>
  <c r="L47" i="6" s="1"/>
  <c r="L45" i="6"/>
  <c r="L44" i="6"/>
  <c r="L43" i="6"/>
  <c r="L42" i="6"/>
  <c r="L39" i="6"/>
  <c r="L38" i="6"/>
  <c r="L37" i="6"/>
  <c r="L36" i="6"/>
  <c r="L35" i="6"/>
  <c r="L34" i="6"/>
  <c r="L33" i="6"/>
  <c r="L32" i="6"/>
  <c r="L31" i="6"/>
  <c r="L30" i="6"/>
  <c r="L29" i="6"/>
  <c r="L28" i="6"/>
  <c r="L27" i="6"/>
  <c r="L26" i="6"/>
  <c r="L25" i="6"/>
  <c r="L24" i="6"/>
  <c r="L23" i="6"/>
  <c r="L21" i="6"/>
  <c r="L20" i="6"/>
  <c r="L19" i="6"/>
  <c r="L18" i="6"/>
  <c r="J16" i="6"/>
  <c r="L16" i="6" s="1"/>
  <c r="L15" i="6"/>
  <c r="L14" i="6"/>
  <c r="L10" i="6"/>
  <c r="L5" i="6"/>
  <c r="L4" i="6"/>
  <c r="L3" i="6"/>
  <c r="G46" i="5" l="1"/>
  <c r="H10" i="1"/>
  <c r="I22" i="5" l="1"/>
  <c r="I42" i="5"/>
  <c r="I44" i="5" l="1"/>
  <c r="I43" i="5"/>
  <c r="I41" i="5"/>
  <c r="I38" i="5"/>
  <c r="I37" i="5"/>
  <c r="I36" i="5"/>
  <c r="I35" i="5"/>
  <c r="I34" i="5"/>
  <c r="I33" i="5"/>
  <c r="I32" i="5"/>
  <c r="I31" i="5"/>
  <c r="I30" i="5"/>
  <c r="I29" i="5"/>
  <c r="I28" i="5"/>
  <c r="I27" i="5"/>
  <c r="I26" i="5"/>
  <c r="I25" i="5"/>
  <c r="I24" i="5"/>
  <c r="I23" i="5"/>
  <c r="I21" i="5"/>
  <c r="I20" i="5"/>
  <c r="I19" i="5"/>
  <c r="I18" i="5"/>
  <c r="I15" i="5"/>
  <c r="I14" i="5"/>
  <c r="I10" i="5"/>
  <c r="I5" i="5"/>
  <c r="I4" i="5"/>
  <c r="I3" i="5"/>
  <c r="I46" i="5" l="1"/>
  <c r="G16" i="5"/>
  <c r="I16" i="5" l="1"/>
  <c r="H16" i="5"/>
  <c r="H16" i="1"/>
  <c r="A33" i="1"/>
  <c r="A28" i="1"/>
  <c r="A12" i="1"/>
  <c r="A16" i="1" s="1"/>
</calcChain>
</file>

<file path=xl/sharedStrings.xml><?xml version="1.0" encoding="utf-8"?>
<sst xmlns="http://schemas.openxmlformats.org/spreadsheetml/2006/main" count="721" uniqueCount="346">
  <si>
    <t>Maiden Bradley with Yarnfield Parish Council</t>
  </si>
  <si>
    <t>Receipts and Payments</t>
  </si>
  <si>
    <t>Year Ended</t>
  </si>
  <si>
    <t>Month Ended</t>
  </si>
  <si>
    <t>31st March 2016</t>
  </si>
  <si>
    <t xml:space="preserve">Balance brought forward 1st April </t>
  </si>
  <si>
    <t>Add Total Receipts</t>
  </si>
  <si>
    <t>Sub-Total</t>
  </si>
  <si>
    <t>Less Payments</t>
  </si>
  <si>
    <t xml:space="preserve">Balance carried forward  </t>
  </si>
  <si>
    <t xml:space="preserve">Excess of  payments over receipts </t>
  </si>
  <si>
    <t xml:space="preserve">These accumulated funds are held in the following </t>
  </si>
  <si>
    <t>Total</t>
  </si>
  <si>
    <t>less outstanding accounts</t>
  </si>
  <si>
    <t>Signed……………………………….</t>
  </si>
  <si>
    <t>Chairman</t>
  </si>
  <si>
    <t xml:space="preserve">Date </t>
  </si>
  <si>
    <t>Signed ………………………………</t>
  </si>
  <si>
    <t>Responsible Financial Officer</t>
  </si>
  <si>
    <t>Date</t>
  </si>
  <si>
    <t>Minute Number</t>
  </si>
  <si>
    <t>Supporting Doc</t>
  </si>
  <si>
    <t>Description</t>
  </si>
  <si>
    <t xml:space="preserve"> Precept </t>
  </si>
  <si>
    <t>Donation Defibrillator</t>
  </si>
  <si>
    <t>Donation Recreational Area</t>
  </si>
  <si>
    <t xml:space="preserve">Bursary </t>
  </si>
  <si>
    <t>Grants</t>
  </si>
  <si>
    <t xml:space="preserve">Laptop use </t>
  </si>
  <si>
    <t xml:space="preserve">Contributions </t>
  </si>
  <si>
    <t>Refund</t>
  </si>
  <si>
    <t>Unauth</t>
  </si>
  <si>
    <t xml:space="preserve"> Interest </t>
  </si>
  <si>
    <t>VAT Claim</t>
  </si>
  <si>
    <t>year to date</t>
  </si>
  <si>
    <t>Document Number</t>
  </si>
  <si>
    <t xml:space="preserve">Minute Number </t>
  </si>
  <si>
    <t xml:space="preserve"> Wages LGA 1972 s111</t>
  </si>
  <si>
    <t>Heating, light, wear &amp; tear LGA 1972 s111</t>
  </si>
  <si>
    <t>Advertising LGA 1986 (5)</t>
  </si>
  <si>
    <t>Office Expenses LGA 1972 s111</t>
  </si>
  <si>
    <t>Equipment LGA 1972 s111</t>
  </si>
  <si>
    <t xml:space="preserve"> Insurance LGA 1972 s111</t>
  </si>
  <si>
    <t>Training LGA 1972 s111</t>
  </si>
  <si>
    <t>Room Hire LGA1972 s111</t>
  </si>
  <si>
    <t xml:space="preserve"> Subscriptions LGA 1972 s 143</t>
  </si>
  <si>
    <t>Data pro/Freedom of Info LGA 1972 s111</t>
  </si>
  <si>
    <t>Election Expenses</t>
  </si>
  <si>
    <t>Internal Audit LGA 9172 s150(5)</t>
  </si>
  <si>
    <t>External Audit LGA 9172 s150(5)</t>
  </si>
  <si>
    <t>Clerks Travelling LGA 1972 s111</t>
  </si>
  <si>
    <t xml:space="preserve"> Grounds maintenance &amp; Public Health Act 1875</t>
  </si>
  <si>
    <t xml:space="preserve">Repairs </t>
  </si>
  <si>
    <t>Rent Rec /Knapp</t>
  </si>
  <si>
    <t xml:space="preserve"> VAT </t>
  </si>
  <si>
    <t>LGA 1972 Section 137 Grants</t>
  </si>
  <si>
    <t>General Power of Competence</t>
  </si>
  <si>
    <t>Chair Allowance LGA 1972 ss15 (5)</t>
  </si>
  <si>
    <t>Conference LGA 1972 s111</t>
  </si>
  <si>
    <t>Bank Charges</t>
  </si>
  <si>
    <t xml:space="preserve"> Total </t>
  </si>
  <si>
    <t>Year To Date</t>
  </si>
  <si>
    <t xml:space="preserve">Document Number </t>
  </si>
  <si>
    <t xml:space="preserve">Maiden Bradley with Yarnfield Parish Council </t>
  </si>
  <si>
    <t>Actual to date 2015/2016</t>
  </si>
  <si>
    <t>Budget 2015/2016</t>
  </si>
  <si>
    <t>Variance</t>
  </si>
  <si>
    <t xml:space="preserve">Budget 2016/2017 </t>
  </si>
  <si>
    <t>BFWD</t>
  </si>
  <si>
    <t>The possible  year end figure repairs to rec will reduce this figure to this amount by £350.00 from the previuos budget viewed and the SID cost has been addded to the spread sheet as a cost</t>
  </si>
  <si>
    <t>Top Up Grant</t>
  </si>
  <si>
    <t>Donation</t>
  </si>
  <si>
    <t xml:space="preserve"> -   </t>
  </si>
  <si>
    <t>Laptop use Contribution</t>
  </si>
  <si>
    <t xml:space="preserve"> claimed more due to extra expense this year </t>
  </si>
  <si>
    <t xml:space="preserve"> scale point added </t>
  </si>
  <si>
    <t xml:space="preserve"> Parish News invoice needs to be confirmed, I have at present added the budget spent in the Upper Deverills  as a guideline it does give an increase of £60 against last year a 28% increase quite a high percentage increase </t>
  </si>
  <si>
    <t xml:space="preserve"> Storage boxes &amp; Local  Award Scheme not within the budget at 2014/2015 budget discussions </t>
  </si>
  <si>
    <t xml:space="preserve"> Computer replaced </t>
  </si>
  <si>
    <t>IT support costs remain the same price per hour for next year I feel this needs a  budget added  due to the IT issues becoming more prelevent on the internet</t>
  </si>
  <si>
    <t>Capital Equipment Reserves</t>
  </si>
  <si>
    <t xml:space="preserve"> Defibrillator savings needs to reach £1600  in the next few years to be able to continue the project </t>
  </si>
  <si>
    <t xml:space="preserve"> small increase expected </t>
  </si>
  <si>
    <t xml:space="preserve"> contributions received back from other Parishes £96.66 </t>
  </si>
  <si>
    <t xml:space="preserve">The Wiltshire SLCC training session will be held in Yeovil on the 13th July 2016 at a cost of £69.00 shared 3 ways and election training etc.  needs consideration with WALC ready for the 2017 Elections. There is no Councillor training added to this budget it will need to be added to next years budget for next years elections. This will then enable quality gold to be achieved. </t>
  </si>
  <si>
    <t xml:space="preserve"> The Hall has confirmed that  the cost will remain the same </t>
  </si>
  <si>
    <t>Subscriptions LGA 1972 s 143</t>
  </si>
  <si>
    <t xml:space="preserve">These subscriptions are vital for advice training legal issues i.e. £800.00 per hour for a specialist PC lawyer </t>
  </si>
  <si>
    <t>Data Licence needed by law as I hold public information and details</t>
  </si>
  <si>
    <t xml:space="preserve"> This needs to be added as Wiltshire Council will no longer cover the costs  </t>
  </si>
  <si>
    <t xml:space="preserve"> cost saving  as they action all three parishes in one visit </t>
  </si>
  <si>
    <t xml:space="preserve"> last year for external audit </t>
  </si>
  <si>
    <t>Grounds maintenance &amp; Public Health Act 1875</t>
  </si>
  <si>
    <t xml:space="preserve"> 2.5% increase allowed for plus Highways weed killing added £50.00 for the project </t>
  </si>
  <si>
    <t xml:space="preserve">Risk &amp; Reserves Depreciation  </t>
  </si>
  <si>
    <t xml:space="preserve"> The advice from the auditor is to increase this budget This needs to be 3 - 6 months  expense really needs to be build up to £4210.50. Small increase added this year </t>
  </si>
  <si>
    <t>Play Area LGA 1972 Schd 14 Public Health Acts</t>
  </si>
  <si>
    <t xml:space="preserve"> Play area fencing replacement not budgeted for in 2014/2015 </t>
  </si>
  <si>
    <t xml:space="preserve"> ROSPA check  </t>
  </si>
  <si>
    <t xml:space="preserve"> Noticeboard invoice to go out </t>
  </si>
  <si>
    <t xml:space="preserve"> Small budget allowed for minor repairs. £2000.00 might be required  painting the toba pack on the play area the goal posts etc. these need to be taken in to account within  the next years budget as a minimum </t>
  </si>
  <si>
    <t xml:space="preserve"> Estate rental figure agreed  </t>
  </si>
  <si>
    <t xml:space="preserve"> more expense more vat! I have actioned another claim for £483.66 awaiting its payment </t>
  </si>
  <si>
    <t xml:space="preserve"> Grant fund to award possible requests from Link Scheme, Village Shop and Village Hall </t>
  </si>
  <si>
    <t>Traffic Signs SID costs Road Traffic Regulation Act 1984 s72(1)</t>
  </si>
  <si>
    <t xml:space="preserve"> Sid set up costs and maintenance </t>
  </si>
  <si>
    <t xml:space="preserve"> This needs to be here for parishioner gifts, events or additional costs  etc.  </t>
  </si>
  <si>
    <t xml:space="preserve"> contributions received back of £196.66 </t>
  </si>
  <si>
    <t>The  cost of conference is shared between three parishes and the clerk will share a room to save money.  This is a very cost effective in giving access to information training, funding schemes and  possible projects. It takes place on the 13th to 15th October 2016 at Hinkley again the clerk will share the travel costs</t>
  </si>
  <si>
    <t xml:space="preserve">  This equates to a £8.19     increase on a band D property for the whole year for the parish councils proportion of the Council tax. 8.69% </t>
  </si>
  <si>
    <t>Parish Councils do not have any other means of raising revenue so a sound budget for future planning needs to be considered. It is know that an increase of at least the percentage rise in the cost of living needs to be considered.</t>
  </si>
  <si>
    <t>(even if precept stays the same amount as last year there will be an increase, as the government  grant that is supposed to be passed onto parish councils has gone down by £402.64) so gives a 2.88% increase without changing the income</t>
  </si>
  <si>
    <t>21.04.16</t>
  </si>
  <si>
    <t>Precept</t>
  </si>
  <si>
    <t>Precept Grant</t>
  </si>
  <si>
    <t>12.04.16</t>
  </si>
  <si>
    <t>Transaction Number</t>
  </si>
  <si>
    <t>Wages Clerk April 2016</t>
  </si>
  <si>
    <t>Postage Reinbursment</t>
  </si>
  <si>
    <t>Travelling April 2016</t>
  </si>
  <si>
    <t>Heat &amp; Light April 2016</t>
  </si>
  <si>
    <t>K.M.Dike Nurseries Ltd March 2016</t>
  </si>
  <si>
    <t>Outdoor Play South West</t>
  </si>
  <si>
    <t>Maiden Bradley Parish News See 001019 2015 accounts unpaid cheque</t>
  </si>
  <si>
    <t>CPRE Subscription 2016 returned unpaid see entry 93 cheque payment 001033</t>
  </si>
  <si>
    <t xml:space="preserve">Maiden Bradley Community Shop Grant </t>
  </si>
  <si>
    <t>Service Charge</t>
  </si>
  <si>
    <t>04.05.16</t>
  </si>
  <si>
    <t>Unity Trust Bank statement 01.04.16-30.04.16</t>
  </si>
  <si>
    <t>Unitry Trust Account Number 20363594</t>
  </si>
  <si>
    <t>Lloyds Account Closed</t>
  </si>
  <si>
    <t>12.05.16</t>
  </si>
  <si>
    <t>Wages Clerk May 2016</t>
  </si>
  <si>
    <t>HMRC Reinbursment</t>
  </si>
  <si>
    <t>Travelling May 2016</t>
  </si>
  <si>
    <t>Heat &amp; Light May 2016</t>
  </si>
  <si>
    <t>K.M.Dike Nurseries Ltd April 2016</t>
  </si>
  <si>
    <t>Insurance came &amp; Company</t>
  </si>
  <si>
    <t>WALC Subscription</t>
  </si>
  <si>
    <t xml:space="preserve">Stationary Plus </t>
  </si>
  <si>
    <t>Auditing Solutions Internal Audit</t>
  </si>
  <si>
    <t xml:space="preserve">Mere Link Scheme Grant </t>
  </si>
  <si>
    <t>Direct debit</t>
  </si>
  <si>
    <t>Information Comissioner Data licence</t>
  </si>
  <si>
    <t>Actual</t>
  </si>
  <si>
    <t>Variation</t>
  </si>
  <si>
    <t>Budget Comparison</t>
  </si>
  <si>
    <t>Bank Charges LGA 1972 s111</t>
  </si>
  <si>
    <t>16.05.16</t>
  </si>
  <si>
    <t>Upper Deverills PC</t>
  </si>
  <si>
    <t>01.06.16</t>
  </si>
  <si>
    <t>Conference National LGA 1972 s111</t>
  </si>
  <si>
    <t>Training/Regional Conference LGA 1972 s111</t>
  </si>
  <si>
    <t>06.06.16</t>
  </si>
  <si>
    <t>HMRC VAT Claim</t>
  </si>
  <si>
    <t>12.06.16</t>
  </si>
  <si>
    <t>Wages Clerk June 2016</t>
  </si>
  <si>
    <t>13.06.16</t>
  </si>
  <si>
    <t>Travelling June</t>
  </si>
  <si>
    <t>Postage reinbursment</t>
  </si>
  <si>
    <t>Heat &amp; Light etc June 2016</t>
  </si>
  <si>
    <t>K M Dike Nurseries Ltd May 2016</t>
  </si>
  <si>
    <t>Community First Subscription</t>
  </si>
  <si>
    <t>Ringway Highways SID posts</t>
  </si>
  <si>
    <t>Unity Trust Bank statement 01.06.16-04.06.16</t>
  </si>
  <si>
    <t>Reconciliation of Balances 2016 - 2017</t>
  </si>
  <si>
    <t>30.06.16</t>
  </si>
  <si>
    <t>16/023</t>
  </si>
  <si>
    <t>16/046</t>
  </si>
  <si>
    <t>15/303</t>
  </si>
  <si>
    <t>16/071</t>
  </si>
  <si>
    <t>05.07.16</t>
  </si>
  <si>
    <t>Clerks contribution Conference</t>
  </si>
  <si>
    <t>12.07.16</t>
  </si>
  <si>
    <t>Wages Clerk July 2016</t>
  </si>
  <si>
    <t>12.08.16</t>
  </si>
  <si>
    <t>Wages Clerk August 2016</t>
  </si>
  <si>
    <t>SLCC Enterprises Regional Conference</t>
  </si>
  <si>
    <t>K M Dike Nurseries Ltd June 2016</t>
  </si>
  <si>
    <t>Travelling Clerk</t>
  </si>
  <si>
    <t>Heat &amp; Light July 2016</t>
  </si>
  <si>
    <t>SLCC Enterprises Arnold Baker Book</t>
  </si>
  <si>
    <t>25.08.16</t>
  </si>
  <si>
    <t>Sydenhams Football Posts paint etc</t>
  </si>
  <si>
    <t>22.07.16</t>
  </si>
  <si>
    <t xml:space="preserve">Horningsham Contribution shared cost SLCC Regional Conference </t>
  </si>
  <si>
    <t>Training &amp; Regional Conference LGA 1972 s111</t>
  </si>
  <si>
    <t>£38.30 contribution received from Horningsham PC</t>
  </si>
  <si>
    <t>Football posts refurbishment not budgeted for</t>
  </si>
  <si>
    <t>13.09.16</t>
  </si>
  <si>
    <t>Horningsham IT contribution Feb Mar Apri May Jun  july Aug</t>
  </si>
  <si>
    <t>16/103</t>
  </si>
  <si>
    <t>12.09.16</t>
  </si>
  <si>
    <t>Wages Clerk September 2016</t>
  </si>
  <si>
    <t>Heat &amp; Light etc August Sept 2016</t>
  </si>
  <si>
    <t>K M Dike Nurseries July</t>
  </si>
  <si>
    <t>K M Dike Nurseries August 2016</t>
  </si>
  <si>
    <t>Getmapping PLC Parish online</t>
  </si>
  <si>
    <t>ACB Print &amp; Design Annual Newsletters Printing cost</t>
  </si>
  <si>
    <t>Grant Thornton External Audit fees</t>
  </si>
  <si>
    <t>22.09.16</t>
  </si>
  <si>
    <t>Updated Law Book published (purchase not budgeted for £76.60)</t>
  </si>
  <si>
    <t>30.09.16</t>
  </si>
  <si>
    <t>Unitry  Trust Bank</t>
  </si>
  <si>
    <t>12.10.16</t>
  </si>
  <si>
    <t>16/134</t>
  </si>
  <si>
    <t>Wages Clerk October 2016</t>
  </si>
  <si>
    <t xml:space="preserve">HMRC </t>
  </si>
  <si>
    <t>Travelling clerk</t>
  </si>
  <si>
    <t>Heat &amp; light etc</t>
  </si>
  <si>
    <t>Play safety Limited ROSPA check</t>
  </si>
  <si>
    <t>k M Dike Nurseries Sept 2016</t>
  </si>
  <si>
    <t>Unplanned expense reserves used</t>
  </si>
  <si>
    <t xml:space="preserve"> £97.50 contribution received from Horningsham PC</t>
  </si>
  <si>
    <t>08.11.16</t>
  </si>
  <si>
    <t>16/160</t>
  </si>
  <si>
    <t xml:space="preserve">Travelling clerk SLCC National Conference </t>
  </si>
  <si>
    <t xml:space="preserve">Heat &amp; Light etc </t>
  </si>
  <si>
    <t>K M Dike Nurseries Ltd Oct 2016</t>
  </si>
  <si>
    <t>Mirage Signs Ltd Play area signage</t>
  </si>
  <si>
    <t>Maiden Bradley  Memorial Hall Grant - laptop &amp; DVD player</t>
  </si>
  <si>
    <t>20.10.16</t>
  </si>
  <si>
    <t xml:space="preserve">Horningsham Contribution towards SLCC National Conference </t>
  </si>
  <si>
    <t>11.10.16</t>
  </si>
  <si>
    <t>SLCC National Conference Day delegate credit note for Thursday 13th October 2016</t>
  </si>
  <si>
    <t>Wages Clerks November 2016</t>
  </si>
  <si>
    <t xml:space="preserve">Budget 2017/2018 </t>
  </si>
  <si>
    <t xml:space="preserve">Shared cost down to two ways </t>
  </si>
  <si>
    <t>laptop replacement reserves</t>
  </si>
  <si>
    <t xml:space="preserve">Clerks scale point added </t>
  </si>
  <si>
    <t>2015 cashed in 2016 so double expense shown</t>
  </si>
  <si>
    <t>Defibrillator reserves</t>
  </si>
  <si>
    <t xml:space="preserve">  </t>
  </si>
  <si>
    <t>Bank Changed charges now had not budgeted for in 2016</t>
  </si>
  <si>
    <t>Price fixed for 3 years next year renegotiations</t>
  </si>
  <si>
    <t xml:space="preserve">SID Programme £250.00 set a side </t>
  </si>
  <si>
    <t>Total £9130.00</t>
  </si>
  <si>
    <t>Election Reserves £1000.00</t>
  </si>
  <si>
    <t>Budget 2014/2015</t>
  </si>
  <si>
    <t xml:space="preserve">No top up grant funding 2017.2018 £88.38 lost </t>
  </si>
  <si>
    <t>Cost will disappear in a years time</t>
  </si>
  <si>
    <t>Estimated Total Carry over</t>
  </si>
  <si>
    <t>Down to two PC use</t>
  </si>
  <si>
    <t>Vat in Vat out cancelled each other out</t>
  </si>
  <si>
    <t xml:space="preserve"> Increase to cover inflation</t>
  </si>
  <si>
    <t>£599.11 total increase</t>
  </si>
  <si>
    <t>Knapp repairs reserves etc.</t>
  </si>
  <si>
    <t>Knapp Reserves re repairs £ 330.00</t>
  </si>
  <si>
    <t>Possible Year end 2016/2017</t>
  </si>
  <si>
    <t>Shared costs re conferences etc.</t>
  </si>
  <si>
    <t>£158.22 total increase</t>
  </si>
  <si>
    <t>Website LGA 1972 s111</t>
  </si>
  <si>
    <t>Addition of new new webiste provison</t>
  </si>
  <si>
    <t xml:space="preserve">Required if an election is called </t>
  </si>
  <si>
    <t>SLCC  National Conference LGA 1972 s111</t>
  </si>
  <si>
    <t xml:space="preserve">Risk &amp; Contingencies £3600.00 need to be 3 months revenue spend at least </t>
  </si>
  <si>
    <t>Grants Awarded</t>
  </si>
  <si>
    <t>Maiden Bradley Village Shop</t>
  </si>
  <si>
    <t>Mere Link Scheme</t>
  </si>
  <si>
    <t>£100.00 not spend to date figure kept at last years figure</t>
  </si>
  <si>
    <t>£14341.78 request which would be a 1.98% increase band D £2.07 for the whole year increase less than the cost of one cup of  coffee</t>
  </si>
  <si>
    <t>£14500.00 request which would be a 3.11% increase band D £3.25 for the whole year increase the cost of one cup of coffee</t>
  </si>
  <si>
    <t xml:space="preserve">Maiden Bradley Parish Council </t>
  </si>
  <si>
    <t>£100.00 still available to award</t>
  </si>
  <si>
    <t xml:space="preserve">Defibrillator  Reserves 1200.00 needs to build to £16000 </t>
  </si>
  <si>
    <t>Laptop Reserves £200.00 needs to build to £900.00</t>
  </si>
  <si>
    <t>Increase</t>
  </si>
  <si>
    <t>TOBAC Refurbishment Fund or replacement match funding £2550.00</t>
  </si>
  <si>
    <t>Last year the increase was £8.19 a 8.69% increase the suggested figures for this year is therefore a much lower figure even for the higher budget given</t>
  </si>
  <si>
    <t>The above figure was designed to build a reserve to replace the TOBAC Unit</t>
  </si>
  <si>
    <t>16/191</t>
  </si>
  <si>
    <t xml:space="preserve">Hornngsham Parish Council IT Contribution Oct, Nov &amp; Dec </t>
  </si>
  <si>
    <t>13.12.16</t>
  </si>
  <si>
    <t>Wages Clerk December 2016</t>
  </si>
  <si>
    <t>Heat &amp; Light etc</t>
  </si>
  <si>
    <t>K M Dike Nurseries Ltd Nov 2016</t>
  </si>
  <si>
    <t>Trustees Lord Seymour Estate Knapp rec Land rent</t>
  </si>
  <si>
    <t>Wessex Community Action excel Course</t>
  </si>
  <si>
    <t>Knapp Maintenance A Inwood</t>
  </si>
  <si>
    <t>Insurance LGA 1972 s111</t>
  </si>
  <si>
    <t>Maiden Bradley Memorial Hall</t>
  </si>
  <si>
    <t xml:space="preserve"> Play Area LGA 1972 Schd 14 Public Health Acts 1875 s164</t>
  </si>
  <si>
    <t>Football posts refurbishment last year TOBAC repaint next year</t>
  </si>
  <si>
    <t xml:space="preserve">Internal Auditor advised increase,  this is being staged </t>
  </si>
  <si>
    <t>31.12.16</t>
  </si>
  <si>
    <t>Unitry Trust Bank Charges</t>
  </si>
  <si>
    <t xml:space="preserve"> </t>
  </si>
  <si>
    <t>`</t>
  </si>
  <si>
    <t>12.01.17</t>
  </si>
  <si>
    <t>16/221</t>
  </si>
  <si>
    <t>Wages Clerk January 2017</t>
  </si>
  <si>
    <t>HMRC PAYE 6.11.16-05.02.17</t>
  </si>
  <si>
    <t>Traveling Clerk</t>
  </si>
  <si>
    <t xml:space="preserve">K m Dike Nurseries Ltd </t>
  </si>
  <si>
    <t>K M Dike Nurseries Ltd</t>
  </si>
  <si>
    <t>SLCC Membership shared cost Total £148.00</t>
  </si>
  <si>
    <t>10.02.17</t>
  </si>
  <si>
    <t>16/251</t>
  </si>
  <si>
    <t>Wages Clerk february 2017</t>
  </si>
  <si>
    <t>16/215</t>
  </si>
  <si>
    <t>Outdoor Play Southwest Hippo Handles</t>
  </si>
  <si>
    <t>CPRE membership</t>
  </si>
  <si>
    <t>1 &amp; 1 website fee reinbursment</t>
  </si>
  <si>
    <t>01.12.16</t>
  </si>
  <si>
    <t>06.02.17</t>
  </si>
  <si>
    <t>Wiltshire Council Grant Litter pick equipment</t>
  </si>
  <si>
    <t>01.02.17</t>
  </si>
  <si>
    <t>Horningsham Parish Council Contribution to Wessex Community Action Excel Training Course</t>
  </si>
  <si>
    <t>Horningsham Parish Counicl IT Usage contribution Janaury 2017</t>
  </si>
  <si>
    <t>14.03.17</t>
  </si>
  <si>
    <t>16/284</t>
  </si>
  <si>
    <t>Wages Clerk March 2017</t>
  </si>
  <si>
    <t>Heat &amp; Light tct</t>
  </si>
  <si>
    <t>Postge reinbursment</t>
  </si>
  <si>
    <t>K M Dike Nurseries Ltd January 2017</t>
  </si>
  <si>
    <t>K M Dike Nurseries Ltd February 2017</t>
  </si>
  <si>
    <t>Litter Pick Hoops</t>
  </si>
  <si>
    <t>Litter Pick Equipment</t>
  </si>
  <si>
    <t>Sydenhams litter pick bags  reinbursment</t>
  </si>
  <si>
    <t xml:space="preserve">Horningsham Parish Counicl IT usage contribution February 2017 </t>
  </si>
  <si>
    <t xml:space="preserve">Budget </t>
  </si>
  <si>
    <t>Still to award</t>
  </si>
  <si>
    <t>31st March 2017</t>
  </si>
  <si>
    <t>Signed………………………………</t>
  </si>
  <si>
    <t>Councillor Patrick Nixon</t>
  </si>
  <si>
    <t>29.03.17</t>
  </si>
  <si>
    <t>Wessex Community Action Publisher Course</t>
  </si>
  <si>
    <t xml:space="preserve">Wiltshire Council Ringway Cast Iron Street sign </t>
  </si>
  <si>
    <t>31.03.17</t>
  </si>
  <si>
    <t>Unity Trust Bank Charges</t>
  </si>
  <si>
    <t xml:space="preserve">Budget altered when sharing was withdrawn from the clerk resigning from the Upper Deverills PC </t>
  </si>
  <si>
    <t xml:space="preserve">Litter pick equipment purchased grant received </t>
  </si>
  <si>
    <t>Online banking - charges now had not budgeted for originally in 2016/2017</t>
  </si>
  <si>
    <t>Defibrilator funding</t>
  </si>
  <si>
    <t xml:space="preserve">Invoice not presented </t>
  </si>
  <si>
    <t xml:space="preserve">unpresented cheques </t>
  </si>
  <si>
    <t xml:space="preserve">bank Balance </t>
  </si>
  <si>
    <t>Unpresented cheques cancelled</t>
  </si>
  <si>
    <t>09.02.16</t>
  </si>
  <si>
    <t>08.03.16</t>
  </si>
  <si>
    <t>15/277</t>
  </si>
  <si>
    <t>Cancelled Payments</t>
  </si>
  <si>
    <t>Cancelled cheque Parish News  Minutes etc. yearly Advertisement</t>
  </si>
  <si>
    <t>Cancelled chequeData Protect license Information Commissioner</t>
  </si>
  <si>
    <t>Cancelled chequeCPRE Membership fee</t>
  </si>
  <si>
    <t xml:space="preserve">SlCC Enterprises National Conference shared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</si>
</sst>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9" tint="-0.499984740745262"/>
      <name val="Calibri"/>
      <family val="2"/>
      <scheme val="minor"/>
    </font>
    <font>
      <b/>
      <sz val="11"/>
      <color rgb="FFFF0000"/>
      <name val="Calibri"/>
      <family val="2"/>
      <scheme val="minor"/>
    </font>
    <font>
      <sz val="11"/>
      <name val="Calibri"/>
      <family val="2"/>
      <scheme val="minor"/>
    </font>
    <font>
      <sz val="10"/>
      <name val="Arial"/>
      <family val="2"/>
    </font>
    <font>
      <sz val="11"/>
      <color rgb="FF0070C0"/>
      <name val="Calibri"/>
      <family val="2"/>
      <scheme val="minor"/>
    </font>
    <font>
      <b/>
      <sz val="11"/>
      <color rgb="FF7030A0"/>
      <name val="Calibri"/>
      <family val="2"/>
      <scheme val="minor"/>
    </font>
    <font>
      <b/>
      <sz val="16"/>
      <color theme="5" tint="-0.499984740745262"/>
      <name val="Calibri"/>
      <family val="2"/>
      <scheme val="minor"/>
    </font>
    <font>
      <b/>
      <sz val="14"/>
      <color theme="1"/>
      <name val="Calibri"/>
      <family val="2"/>
      <scheme val="minor"/>
    </font>
    <font>
      <b/>
      <sz val="11"/>
      <name val="Calibri"/>
      <family val="2"/>
      <scheme val="minor"/>
    </font>
    <font>
      <b/>
      <sz val="11"/>
      <color theme="5" tint="-0.249977111117893"/>
      <name val="Calibri"/>
      <family val="2"/>
      <scheme val="minor"/>
    </font>
    <font>
      <sz val="11"/>
      <color theme="5" tint="-0.249977111117893"/>
      <name val="Calibri"/>
      <family val="2"/>
      <scheme val="minor"/>
    </font>
  </fonts>
  <fills count="10">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cellStyleXfs>
  <cellXfs count="89">
    <xf numFmtId="0" fontId="0" fillId="0" borderId="0" xfId="0"/>
    <xf numFmtId="0" fontId="2" fillId="0" borderId="0" xfId="0" applyFont="1"/>
    <xf numFmtId="0" fontId="3" fillId="0" borderId="0" xfId="0" applyFont="1"/>
    <xf numFmtId="44" fontId="0" fillId="0" borderId="0" xfId="0" applyNumberFormat="1"/>
    <xf numFmtId="0" fontId="1" fillId="0" borderId="0" xfId="0" applyFont="1"/>
    <xf numFmtId="0" fontId="1" fillId="0" borderId="0" xfId="0" applyNumberFormat="1" applyFont="1"/>
    <xf numFmtId="0" fontId="4" fillId="0" borderId="0" xfId="0" applyFont="1"/>
    <xf numFmtId="0" fontId="0" fillId="0" borderId="0" xfId="0" applyFill="1"/>
    <xf numFmtId="0" fontId="5" fillId="0" borderId="0" xfId="0" applyFont="1" applyFill="1"/>
    <xf numFmtId="7" fontId="5" fillId="0" borderId="0" xfId="0" applyNumberFormat="1" applyFont="1" applyFill="1"/>
    <xf numFmtId="39" fontId="0" fillId="0" borderId="0" xfId="0" applyNumberFormat="1"/>
    <xf numFmtId="43" fontId="0" fillId="0" borderId="0" xfId="0" applyNumberFormat="1"/>
    <xf numFmtId="43" fontId="5" fillId="0" borderId="0" xfId="0" applyNumberFormat="1" applyFont="1" applyFill="1"/>
    <xf numFmtId="164" fontId="0" fillId="0" borderId="0" xfId="0" applyNumberFormat="1"/>
    <xf numFmtId="4" fontId="0" fillId="0" borderId="0" xfId="0" applyNumberFormat="1"/>
    <xf numFmtId="43" fontId="0" fillId="0" borderId="0" xfId="0" applyNumberFormat="1" applyFill="1"/>
    <xf numFmtId="0" fontId="0" fillId="0" borderId="0" xfId="0" applyAlignment="1">
      <alignment wrapText="1"/>
    </xf>
    <xf numFmtId="0" fontId="0" fillId="0" borderId="0" xfId="0" applyNumberFormat="1"/>
    <xf numFmtId="44" fontId="7" fillId="0" borderId="0" xfId="0" applyNumberFormat="1" applyFont="1"/>
    <xf numFmtId="43" fontId="8" fillId="0" borderId="0" xfId="0" applyNumberFormat="1" applyFont="1"/>
    <xf numFmtId="43" fontId="8" fillId="0" borderId="0" xfId="0" applyNumberFormat="1" applyFont="1" applyFill="1"/>
    <xf numFmtId="0" fontId="8" fillId="0" borderId="0" xfId="0" applyFont="1"/>
    <xf numFmtId="8" fontId="0" fillId="0" borderId="0" xfId="0" applyNumberFormat="1"/>
    <xf numFmtId="8" fontId="2" fillId="0" borderId="0" xfId="0" applyNumberFormat="1" applyFont="1"/>
    <xf numFmtId="0" fontId="2" fillId="0" borderId="0" xfId="0" applyFont="1" applyAlignment="1">
      <alignment vertical="top"/>
    </xf>
    <xf numFmtId="0" fontId="2" fillId="0" borderId="0" xfId="0" applyFont="1" applyAlignment="1">
      <alignment horizontal="center" wrapText="1"/>
    </xf>
    <xf numFmtId="43" fontId="0" fillId="2" borderId="0" xfId="0" applyNumberFormat="1" applyFill="1"/>
    <xf numFmtId="43" fontId="0" fillId="3" borderId="0" xfId="0" applyNumberFormat="1" applyFill="1"/>
    <xf numFmtId="17" fontId="0" fillId="0" borderId="0" xfId="0" applyNumberFormat="1" applyAlignment="1">
      <alignment wrapText="1"/>
    </xf>
    <xf numFmtId="0" fontId="9" fillId="0" borderId="0" xfId="0" applyFont="1"/>
    <xf numFmtId="0" fontId="0" fillId="4" borderId="0" xfId="0" applyFill="1"/>
    <xf numFmtId="0" fontId="1" fillId="4" borderId="0" xfId="0" applyNumberFormat="1" applyFont="1" applyFill="1"/>
    <xf numFmtId="0" fontId="1" fillId="4" borderId="0" xfId="0" applyFont="1" applyFill="1"/>
    <xf numFmtId="0" fontId="0" fillId="4" borderId="0" xfId="0" applyFill="1" applyAlignment="1">
      <alignment textRotation="90"/>
    </xf>
    <xf numFmtId="0" fontId="6" fillId="4" borderId="0" xfId="0" applyFont="1" applyFill="1" applyAlignment="1">
      <alignment textRotation="90"/>
    </xf>
    <xf numFmtId="43" fontId="0" fillId="4" borderId="0" xfId="0" applyNumberFormat="1" applyFill="1"/>
    <xf numFmtId="43" fontId="0" fillId="5" borderId="0" xfId="0" applyNumberFormat="1" applyFill="1"/>
    <xf numFmtId="43" fontId="0" fillId="6" borderId="0" xfId="0" applyNumberFormat="1" applyFill="1"/>
    <xf numFmtId="0" fontId="10" fillId="0" borderId="0" xfId="0" applyFont="1"/>
    <xf numFmtId="8" fontId="0" fillId="6" borderId="0" xfId="0" applyNumberFormat="1" applyFill="1"/>
    <xf numFmtId="0" fontId="0" fillId="6" borderId="0" xfId="0" applyFill="1"/>
    <xf numFmtId="44" fontId="0" fillId="4" borderId="0" xfId="0" applyNumberFormat="1" applyFill="1"/>
    <xf numFmtId="43" fontId="12" fillId="0" borderId="0" xfId="0" applyNumberFormat="1" applyFont="1"/>
    <xf numFmtId="43" fontId="12" fillId="0" borderId="0" xfId="0" applyNumberFormat="1" applyFont="1" applyFill="1"/>
    <xf numFmtId="43" fontId="13" fillId="0" borderId="0" xfId="0" applyNumberFormat="1" applyFont="1" applyFill="1"/>
    <xf numFmtId="0" fontId="12" fillId="0" borderId="0" xfId="0" applyFont="1"/>
    <xf numFmtId="43" fontId="2" fillId="2" borderId="0" xfId="0" applyNumberFormat="1" applyFont="1" applyFill="1"/>
    <xf numFmtId="43" fontId="2" fillId="3" borderId="0" xfId="0" applyNumberFormat="1" applyFont="1" applyFill="1"/>
    <xf numFmtId="0" fontId="13" fillId="0" borderId="0" xfId="0" applyFont="1"/>
    <xf numFmtId="39" fontId="0" fillId="0" borderId="0" xfId="0" applyNumberFormat="1" applyFill="1"/>
    <xf numFmtId="39" fontId="0" fillId="5" borderId="0" xfId="0" applyNumberFormat="1" applyFill="1"/>
    <xf numFmtId="4" fontId="0" fillId="5" borderId="0" xfId="0" applyNumberFormat="1" applyFill="1"/>
    <xf numFmtId="4" fontId="12" fillId="0" borderId="0" xfId="0" applyNumberFormat="1" applyFont="1"/>
    <xf numFmtId="7" fontId="0" fillId="0" borderId="0" xfId="0" applyNumberFormat="1"/>
    <xf numFmtId="0" fontId="0" fillId="5" borderId="0" xfId="0" applyFill="1"/>
    <xf numFmtId="0" fontId="2" fillId="4" borderId="0" xfId="0" applyFont="1" applyFill="1"/>
    <xf numFmtId="0" fontId="5" fillId="4" borderId="0" xfId="0" applyFont="1" applyFill="1"/>
    <xf numFmtId="0" fontId="5" fillId="4" borderId="0" xfId="0" applyNumberFormat="1" applyFont="1" applyFill="1"/>
    <xf numFmtId="8" fontId="0" fillId="4" borderId="0" xfId="0" applyNumberFormat="1" applyFill="1"/>
    <xf numFmtId="0" fontId="0" fillId="5" borderId="0" xfId="0" applyFill="1" applyAlignment="1">
      <alignment wrapText="1"/>
    </xf>
    <xf numFmtId="0" fontId="5" fillId="0" borderId="1" xfId="0" applyFont="1" applyBorder="1"/>
    <xf numFmtId="0" fontId="0" fillId="0" borderId="5" xfId="0" applyBorder="1"/>
    <xf numFmtId="0" fontId="0" fillId="0" borderId="2" xfId="0" applyBorder="1"/>
    <xf numFmtId="0" fontId="5" fillId="0" borderId="6" xfId="0" applyFont="1" applyBorder="1"/>
    <xf numFmtId="0" fontId="0" fillId="0" borderId="0" xfId="0" applyBorder="1"/>
    <xf numFmtId="0" fontId="0" fillId="0" borderId="7" xfId="0" applyBorder="1"/>
    <xf numFmtId="0" fontId="11" fillId="0" borderId="3" xfId="0" applyFont="1" applyBorder="1"/>
    <xf numFmtId="0" fontId="0" fillId="0" borderId="8" xfId="0" applyBorder="1"/>
    <xf numFmtId="0" fontId="0" fillId="0" borderId="4" xfId="0" applyBorder="1"/>
    <xf numFmtId="44" fontId="12" fillId="0" borderId="0" xfId="0" applyNumberFormat="1" applyFont="1"/>
    <xf numFmtId="0" fontId="0" fillId="0" borderId="0" xfId="0" applyFont="1" applyBorder="1"/>
    <xf numFmtId="0" fontId="13" fillId="0" borderId="0" xfId="0" applyFont="1" applyBorder="1"/>
    <xf numFmtId="43" fontId="0" fillId="7" borderId="0" xfId="0" applyNumberFormat="1" applyFill="1"/>
    <xf numFmtId="43" fontId="0" fillId="7" borderId="0" xfId="0" applyNumberFormat="1" applyFont="1" applyFill="1"/>
    <xf numFmtId="0" fontId="0" fillId="0" borderId="0" xfId="0" applyFont="1"/>
    <xf numFmtId="43" fontId="0" fillId="2" borderId="0" xfId="0" applyNumberFormat="1" applyFont="1" applyFill="1"/>
    <xf numFmtId="8" fontId="12" fillId="0" borderId="0" xfId="0" applyNumberFormat="1" applyFont="1" applyBorder="1"/>
    <xf numFmtId="0" fontId="0" fillId="0" borderId="0" xfId="0" applyFont="1" applyBorder="1" applyAlignment="1">
      <alignment wrapText="1"/>
    </xf>
    <xf numFmtId="8" fontId="2" fillId="0" borderId="0" xfId="0" applyNumberFormat="1" applyFont="1" applyBorder="1"/>
    <xf numFmtId="0" fontId="2" fillId="0" borderId="0" xfId="0" applyFont="1" applyBorder="1"/>
    <xf numFmtId="43" fontId="0" fillId="9" borderId="0" xfId="0" applyNumberFormat="1" applyFill="1"/>
    <xf numFmtId="4" fontId="0" fillId="8" borderId="0" xfId="0" applyNumberFormat="1" applyFill="1"/>
    <xf numFmtId="0" fontId="0" fillId="4" borderId="0" xfId="0" applyFill="1" applyAlignment="1">
      <alignment horizontal="left" vertical="center"/>
    </xf>
    <xf numFmtId="39" fontId="2" fillId="5" borderId="0" xfId="0" applyNumberFormat="1" applyFont="1" applyFill="1"/>
    <xf numFmtId="39" fontId="2" fillId="0" borderId="0" xfId="0" applyNumberFormat="1" applyFont="1"/>
    <xf numFmtId="0" fontId="0" fillId="0" borderId="0" xfId="0" applyFill="1" applyAlignment="1">
      <alignment textRotation="90"/>
    </xf>
    <xf numFmtId="164" fontId="0" fillId="0" borderId="0" xfId="0" applyNumberFormat="1" applyFill="1" applyAlignment="1"/>
    <xf numFmtId="43" fontId="0" fillId="0" borderId="0" xfId="0" applyNumberFormat="1" applyFill="1" applyAlignment="1"/>
    <xf numFmtId="43" fontId="0" fillId="0" borderId="0" xfId="0" applyNumberFormat="1" applyAlignment="1">
      <alignment wrapText="1"/>
    </xf>
  </cellXfs>
  <cellStyles count="1">
    <cellStyle name="Normal" xfId="0" builtinId="0"/>
  </cellStyles>
  <dxfs count="0"/>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activeCell="O26" sqref="O26"/>
    </sheetView>
  </sheetViews>
  <sheetFormatPr defaultRowHeight="15" x14ac:dyDescent="0.25"/>
  <cols>
    <col min="1" max="1" width="11.85546875" customWidth="1"/>
    <col min="8" max="8" width="12" customWidth="1"/>
  </cols>
  <sheetData>
    <row r="1" spans="1:8" ht="21" x14ac:dyDescent="0.35">
      <c r="B1" s="29" t="s">
        <v>0</v>
      </c>
      <c r="C1" s="1"/>
      <c r="E1" s="2"/>
      <c r="F1" s="2"/>
      <c r="G1" s="2"/>
      <c r="H1" s="2"/>
    </row>
    <row r="2" spans="1:8" x14ac:dyDescent="0.25">
      <c r="A2" s="1" t="s">
        <v>1</v>
      </c>
    </row>
    <row r="3" spans="1:8" x14ac:dyDescent="0.25">
      <c r="D3" s="1" t="s">
        <v>165</v>
      </c>
    </row>
    <row r="4" spans="1:8" x14ac:dyDescent="0.25">
      <c r="A4" s="1" t="s">
        <v>2</v>
      </c>
      <c r="B4" s="1"/>
      <c r="C4" s="1"/>
      <c r="D4" s="1"/>
      <c r="E4" s="1"/>
      <c r="F4" s="1"/>
      <c r="G4" s="1"/>
      <c r="H4" s="1" t="s">
        <v>3</v>
      </c>
    </row>
    <row r="5" spans="1:8" ht="30" x14ac:dyDescent="0.25">
      <c r="A5" t="s">
        <v>4</v>
      </c>
      <c r="H5" s="28" t="s">
        <v>322</v>
      </c>
    </row>
    <row r="7" spans="1:8" x14ac:dyDescent="0.25">
      <c r="A7" s="3">
        <v>2091.89</v>
      </c>
      <c r="C7" s="30" t="s">
        <v>5</v>
      </c>
      <c r="D7" s="30"/>
      <c r="E7" s="30"/>
      <c r="F7" s="30"/>
      <c r="G7" s="30"/>
      <c r="H7">
        <v>2707.21</v>
      </c>
    </row>
    <row r="8" spans="1:8" x14ac:dyDescent="0.25">
      <c r="A8" s="3"/>
      <c r="C8" s="55" t="s">
        <v>337</v>
      </c>
      <c r="D8" s="30"/>
      <c r="E8" s="30"/>
      <c r="F8" s="30"/>
      <c r="G8" s="30"/>
      <c r="H8" s="84">
        <v>251</v>
      </c>
    </row>
    <row r="9" spans="1:8" x14ac:dyDescent="0.25">
      <c r="C9" s="30" t="s">
        <v>336</v>
      </c>
      <c r="D9" s="30"/>
      <c r="E9" s="30"/>
      <c r="F9" s="30"/>
      <c r="G9" s="30"/>
      <c r="H9" s="10">
        <v>2958.21</v>
      </c>
    </row>
    <row r="10" spans="1:8" x14ac:dyDescent="0.25">
      <c r="A10" s="3">
        <v>15346.86</v>
      </c>
      <c r="C10" s="30" t="s">
        <v>6</v>
      </c>
      <c r="D10" s="30"/>
      <c r="E10" s="30"/>
      <c r="F10" s="30"/>
      <c r="G10" s="30"/>
      <c r="H10" s="10">
        <f>Income!R22</f>
        <v>15678.33</v>
      </c>
    </row>
    <row r="11" spans="1:8" x14ac:dyDescent="0.25">
      <c r="C11" s="30"/>
      <c r="D11" s="30"/>
      <c r="E11" s="30"/>
      <c r="F11" s="30"/>
      <c r="G11" s="30"/>
      <c r="H11" s="10"/>
    </row>
    <row r="12" spans="1:8" x14ac:dyDescent="0.25">
      <c r="A12" s="3">
        <f>SUM(A7:A11)</f>
        <v>17438.75</v>
      </c>
      <c r="C12" s="30" t="s">
        <v>7</v>
      </c>
      <c r="D12" s="30"/>
      <c r="E12" s="30"/>
      <c r="F12" s="30"/>
      <c r="G12" s="30"/>
      <c r="H12" s="10">
        <v>18385.54</v>
      </c>
    </row>
    <row r="13" spans="1:8" x14ac:dyDescent="0.25">
      <c r="C13" s="30"/>
      <c r="D13" s="30"/>
      <c r="E13" s="30"/>
      <c r="F13" s="30"/>
      <c r="G13" s="30"/>
      <c r="H13" s="10"/>
    </row>
    <row r="14" spans="1:8" x14ac:dyDescent="0.25">
      <c r="A14" s="3">
        <v>14731.56</v>
      </c>
      <c r="C14" s="30" t="s">
        <v>8</v>
      </c>
      <c r="D14" s="30"/>
      <c r="E14" s="30"/>
      <c r="F14" s="30"/>
      <c r="G14" s="30"/>
      <c r="H14" s="10">
        <f>SUM(Expense!AE101)</f>
        <v>13415.799999999994</v>
      </c>
    </row>
    <row r="15" spans="1:8" x14ac:dyDescent="0.25">
      <c r="C15" s="30"/>
      <c r="D15" s="30"/>
      <c r="E15" s="30"/>
      <c r="F15" s="30"/>
      <c r="G15" s="30"/>
      <c r="H15" s="10"/>
    </row>
    <row r="16" spans="1:8" x14ac:dyDescent="0.25">
      <c r="A16" s="3">
        <f>SUM(A12-A14)</f>
        <v>2707.1900000000005</v>
      </c>
      <c r="C16" s="30" t="s">
        <v>9</v>
      </c>
      <c r="D16" s="30"/>
      <c r="E16" s="30"/>
      <c r="F16" s="30"/>
      <c r="G16" s="30"/>
      <c r="H16" s="10">
        <f>SUM(H12-H14)</f>
        <v>4969.7400000000071</v>
      </c>
    </row>
    <row r="17" spans="1:10" x14ac:dyDescent="0.25">
      <c r="C17" s="30"/>
      <c r="D17" s="30"/>
      <c r="E17" s="30"/>
      <c r="F17" s="30"/>
      <c r="G17" s="30"/>
      <c r="H17" s="10"/>
    </row>
    <row r="18" spans="1:10" x14ac:dyDescent="0.25">
      <c r="C18" s="30" t="s">
        <v>10</v>
      </c>
      <c r="D18" s="30"/>
      <c r="E18" s="30"/>
      <c r="F18" s="30"/>
      <c r="G18" s="30"/>
      <c r="H18" s="10"/>
    </row>
    <row r="19" spans="1:10" x14ac:dyDescent="0.25">
      <c r="C19" s="30"/>
      <c r="D19" s="30"/>
      <c r="E19" s="30"/>
      <c r="F19" s="30"/>
      <c r="G19" s="30"/>
      <c r="H19" s="10"/>
    </row>
    <row r="20" spans="1:10" x14ac:dyDescent="0.25">
      <c r="C20" s="30" t="s">
        <v>11</v>
      </c>
      <c r="D20" s="30"/>
      <c r="E20" s="30"/>
      <c r="F20" s="30"/>
      <c r="G20" s="30"/>
      <c r="H20" s="10"/>
    </row>
    <row r="21" spans="1:10" x14ac:dyDescent="0.25">
      <c r="C21" s="30"/>
      <c r="D21" s="30"/>
      <c r="E21" s="30"/>
      <c r="F21" s="30"/>
      <c r="G21" s="30"/>
    </row>
    <row r="22" spans="1:10" x14ac:dyDescent="0.25">
      <c r="C22" s="30" t="s">
        <v>129</v>
      </c>
      <c r="D22" s="30"/>
      <c r="E22" s="30"/>
      <c r="F22" s="30"/>
      <c r="G22" s="30"/>
      <c r="H22" s="10">
        <v>4969.74</v>
      </c>
      <c r="J22" s="7"/>
    </row>
    <row r="23" spans="1:10" x14ac:dyDescent="0.25">
      <c r="C23" s="30"/>
      <c r="D23" s="30"/>
      <c r="E23" s="30"/>
      <c r="F23" s="30"/>
      <c r="G23" s="30"/>
      <c r="H23" s="10"/>
    </row>
    <row r="24" spans="1:10" x14ac:dyDescent="0.25">
      <c r="A24" s="3">
        <v>2328.19</v>
      </c>
      <c r="C24" s="30" t="s">
        <v>130</v>
      </c>
      <c r="D24" s="30"/>
      <c r="E24" s="30"/>
      <c r="F24" s="30"/>
      <c r="G24" s="30"/>
      <c r="H24" s="10">
        <v>0</v>
      </c>
    </row>
    <row r="25" spans="1:10" x14ac:dyDescent="0.25">
      <c r="A25" s="3">
        <v>636.02</v>
      </c>
      <c r="C25" s="30" t="s">
        <v>130</v>
      </c>
      <c r="D25" s="30"/>
      <c r="E25" s="30"/>
      <c r="F25" s="30"/>
      <c r="G25" s="30"/>
      <c r="H25" s="10">
        <v>0</v>
      </c>
    </row>
    <row r="26" spans="1:10" x14ac:dyDescent="0.25">
      <c r="A26" s="3"/>
      <c r="C26" s="30"/>
      <c r="D26" s="30"/>
      <c r="E26" s="30"/>
      <c r="F26" s="30"/>
      <c r="G26" s="30"/>
      <c r="H26" s="10"/>
    </row>
    <row r="27" spans="1:10" x14ac:dyDescent="0.25">
      <c r="A27" s="3"/>
      <c r="C27" s="30"/>
      <c r="D27" s="30"/>
      <c r="E27" s="30"/>
      <c r="F27" s="30"/>
      <c r="G27" s="30"/>
      <c r="H27" s="10"/>
    </row>
    <row r="28" spans="1:10" x14ac:dyDescent="0.25">
      <c r="A28" s="3">
        <f>SUM(A24:A27)</f>
        <v>2964.21</v>
      </c>
      <c r="C28" s="30" t="s">
        <v>12</v>
      </c>
      <c r="D28" s="30"/>
      <c r="E28" s="30"/>
      <c r="F28" s="30"/>
      <c r="G28" s="30"/>
      <c r="H28" s="10">
        <v>4969.74</v>
      </c>
    </row>
    <row r="29" spans="1:10" x14ac:dyDescent="0.25">
      <c r="A29" s="3">
        <v>506</v>
      </c>
      <c r="C29" s="30"/>
      <c r="D29" s="30"/>
      <c r="E29" s="30"/>
      <c r="F29" s="30"/>
      <c r="G29" s="30"/>
      <c r="H29" s="10"/>
    </row>
    <row r="30" spans="1:10" x14ac:dyDescent="0.25">
      <c r="A30" s="3">
        <v>2958.21</v>
      </c>
      <c r="C30" s="30"/>
      <c r="D30" s="30"/>
      <c r="E30" s="30"/>
      <c r="F30" s="30"/>
      <c r="G30" s="30"/>
      <c r="H30" s="10"/>
    </row>
    <row r="31" spans="1:10" x14ac:dyDescent="0.25">
      <c r="A31" s="3"/>
      <c r="C31" s="30" t="s">
        <v>13</v>
      </c>
      <c r="D31" s="30"/>
      <c r="E31" s="30"/>
      <c r="F31" s="30"/>
      <c r="G31" s="30"/>
      <c r="H31" s="10">
        <v>0</v>
      </c>
    </row>
    <row r="32" spans="1:10" x14ac:dyDescent="0.25">
      <c r="A32" s="3">
        <v>251</v>
      </c>
      <c r="C32" s="30" t="s">
        <v>335</v>
      </c>
      <c r="D32" s="30"/>
      <c r="E32" s="30"/>
      <c r="F32" s="30"/>
      <c r="G32" s="30"/>
      <c r="H32" s="10"/>
    </row>
    <row r="33" spans="1:8" x14ac:dyDescent="0.25">
      <c r="A33" s="3">
        <f>SUM(A30-A32)</f>
        <v>2707.21</v>
      </c>
      <c r="C33" s="30" t="s">
        <v>12</v>
      </c>
      <c r="D33" s="30"/>
      <c r="E33" s="31"/>
      <c r="F33" s="32"/>
      <c r="G33" s="32"/>
      <c r="H33" s="11">
        <f>SUM(H28-H31)</f>
        <v>4969.74</v>
      </c>
    </row>
    <row r="34" spans="1:8" x14ac:dyDescent="0.25">
      <c r="A34" s="6"/>
      <c r="D34" s="4"/>
      <c r="E34" s="5"/>
      <c r="G34" s="4"/>
    </row>
    <row r="35" spans="1:8" x14ac:dyDescent="0.25">
      <c r="C35" s="7"/>
      <c r="D35" s="7"/>
      <c r="E35" s="7"/>
      <c r="F35" s="7"/>
      <c r="G35" s="7"/>
      <c r="H35" s="3"/>
    </row>
    <row r="36" spans="1:8" x14ac:dyDescent="0.25">
      <c r="C36" s="7"/>
      <c r="D36" s="30"/>
      <c r="E36" s="30"/>
      <c r="F36" s="30"/>
      <c r="G36" s="30"/>
      <c r="H36" s="3">
        <v>0</v>
      </c>
    </row>
    <row r="37" spans="1:8" x14ac:dyDescent="0.25">
      <c r="A37" t="s">
        <v>14</v>
      </c>
      <c r="C37" s="7"/>
      <c r="D37" s="56"/>
      <c r="E37" s="56"/>
      <c r="F37" s="56"/>
      <c r="G37" s="35"/>
      <c r="H37" s="3"/>
    </row>
    <row r="38" spans="1:8" x14ac:dyDescent="0.25">
      <c r="A38" t="s">
        <v>15</v>
      </c>
      <c r="C38" s="7"/>
      <c r="D38" s="56"/>
      <c r="E38" s="57"/>
      <c r="F38" s="30"/>
      <c r="G38" s="58"/>
      <c r="H38" s="3"/>
    </row>
    <row r="39" spans="1:8" x14ac:dyDescent="0.25">
      <c r="C39" s="7"/>
      <c r="D39" s="56"/>
      <c r="E39" s="56"/>
      <c r="F39" s="56"/>
      <c r="G39" s="35"/>
      <c r="H39" s="3"/>
    </row>
    <row r="40" spans="1:8" x14ac:dyDescent="0.25">
      <c r="C40" s="7"/>
      <c r="D40" s="56" t="s">
        <v>12</v>
      </c>
      <c r="E40" s="56"/>
      <c r="F40" s="56"/>
      <c r="G40" s="35"/>
      <c r="H40" s="3">
        <v>0</v>
      </c>
    </row>
    <row r="41" spans="1:8" x14ac:dyDescent="0.25">
      <c r="A41" t="s">
        <v>16</v>
      </c>
      <c r="B41" t="s">
        <v>322</v>
      </c>
      <c r="C41" s="7"/>
    </row>
    <row r="42" spans="1:8" x14ac:dyDescent="0.25">
      <c r="D42" s="8"/>
      <c r="E42" s="8"/>
      <c r="F42" s="8"/>
      <c r="G42" s="9"/>
      <c r="H42" s="10"/>
    </row>
    <row r="43" spans="1:8" x14ac:dyDescent="0.25">
      <c r="D43" s="8"/>
      <c r="E43" s="8"/>
      <c r="F43" s="8"/>
      <c r="G43" s="9"/>
      <c r="H43" s="11"/>
    </row>
    <row r="44" spans="1:8" x14ac:dyDescent="0.25">
      <c r="A44" t="s">
        <v>17</v>
      </c>
      <c r="D44" s="8"/>
      <c r="E44" s="8"/>
      <c r="F44" s="8"/>
      <c r="G44" s="9"/>
      <c r="H44" s="11"/>
    </row>
    <row r="45" spans="1:8" x14ac:dyDescent="0.25">
      <c r="A45" t="s">
        <v>18</v>
      </c>
      <c r="D45" s="8"/>
      <c r="E45" s="8"/>
      <c r="F45" s="8"/>
      <c r="G45" s="9"/>
      <c r="H45" s="11"/>
    </row>
    <row r="46" spans="1:8" x14ac:dyDescent="0.25">
      <c r="A46" t="s">
        <v>16</v>
      </c>
      <c r="B46" t="s">
        <v>322</v>
      </c>
      <c r="D46" s="8"/>
      <c r="E46" s="8"/>
      <c r="F46" s="8"/>
      <c r="G46" s="12"/>
      <c r="H46" s="13"/>
    </row>
    <row r="47" spans="1:8" x14ac:dyDescent="0.25">
      <c r="A47" t="s">
        <v>323</v>
      </c>
    </row>
    <row r="48" spans="1:8" x14ac:dyDescent="0.25">
      <c r="A48" t="s">
        <v>324</v>
      </c>
    </row>
    <row r="49" spans="1:1" x14ac:dyDescent="0.25">
      <c r="A49" t="s">
        <v>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workbookViewId="0">
      <pane ySplit="1" topLeftCell="A2" activePane="bottomLeft" state="frozen"/>
      <selection pane="bottomLeft" activeCell="C3" sqref="C3"/>
    </sheetView>
  </sheetViews>
  <sheetFormatPr defaultRowHeight="15" x14ac:dyDescent="0.25"/>
  <cols>
    <col min="3" max="3" width="13.7109375" customWidth="1"/>
    <col min="4" max="4" width="75.42578125" customWidth="1"/>
    <col min="5" max="5" width="10.7109375" customWidth="1"/>
    <col min="6" max="6" width="11.7109375" customWidth="1"/>
    <col min="13" max="13" width="9.28515625" bestFit="1" customWidth="1"/>
    <col min="18" max="18" width="13.42578125" customWidth="1"/>
    <col min="19" max="19" width="11.5703125" customWidth="1"/>
  </cols>
  <sheetData>
    <row r="1" spans="1:20" ht="137.25" x14ac:dyDescent="0.25">
      <c r="A1" s="33" t="s">
        <v>19</v>
      </c>
      <c r="B1" s="33" t="s">
        <v>20</v>
      </c>
      <c r="C1" s="33" t="s">
        <v>21</v>
      </c>
      <c r="D1" s="33" t="s">
        <v>22</v>
      </c>
      <c r="E1" s="33" t="s">
        <v>114</v>
      </c>
      <c r="F1" s="33" t="s">
        <v>23</v>
      </c>
      <c r="G1" s="33" t="s">
        <v>24</v>
      </c>
      <c r="H1" s="33" t="s">
        <v>25</v>
      </c>
      <c r="I1" s="33" t="s">
        <v>26</v>
      </c>
      <c r="J1" s="33" t="s">
        <v>27</v>
      </c>
      <c r="K1" s="33" t="s">
        <v>28</v>
      </c>
      <c r="L1" s="33" t="s">
        <v>29</v>
      </c>
      <c r="M1" s="33" t="s">
        <v>30</v>
      </c>
      <c r="N1" s="33" t="s">
        <v>31</v>
      </c>
      <c r="O1" s="33" t="s">
        <v>341</v>
      </c>
      <c r="P1" s="33" t="s">
        <v>32</v>
      </c>
      <c r="Q1" s="33" t="s">
        <v>33</v>
      </c>
      <c r="R1" s="33" t="s">
        <v>12</v>
      </c>
      <c r="S1" s="33" t="s">
        <v>34</v>
      </c>
      <c r="T1" s="33" t="s">
        <v>35</v>
      </c>
    </row>
    <row r="2" spans="1:20" x14ac:dyDescent="0.25">
      <c r="A2" t="s">
        <v>338</v>
      </c>
      <c r="C2" s="17">
        <v>1019</v>
      </c>
      <c r="D2" s="16" t="s">
        <v>342</v>
      </c>
      <c r="E2" s="87"/>
      <c r="F2" s="87"/>
      <c r="G2" s="87"/>
      <c r="H2" s="87"/>
      <c r="I2" s="87"/>
      <c r="J2" s="87"/>
      <c r="K2" s="87"/>
      <c r="L2" s="87"/>
      <c r="M2" s="87"/>
      <c r="N2" s="87"/>
      <c r="O2" s="87">
        <v>180</v>
      </c>
      <c r="P2" s="87"/>
      <c r="Q2" s="87"/>
      <c r="R2" s="87">
        <v>180</v>
      </c>
      <c r="S2" s="86">
        <v>180</v>
      </c>
      <c r="T2" s="85"/>
    </row>
    <row r="3" spans="1:20" x14ac:dyDescent="0.25">
      <c r="A3" t="s">
        <v>339</v>
      </c>
      <c r="B3" t="s">
        <v>340</v>
      </c>
      <c r="C3" s="17">
        <v>1031</v>
      </c>
      <c r="D3" s="16" t="s">
        <v>343</v>
      </c>
      <c r="E3" s="87"/>
      <c r="F3" s="87"/>
      <c r="G3" s="87"/>
      <c r="H3" s="87"/>
      <c r="I3" s="87"/>
      <c r="J3" s="87"/>
      <c r="K3" s="87"/>
      <c r="L3" s="87"/>
      <c r="M3" s="87"/>
      <c r="N3" s="87"/>
      <c r="O3" s="87">
        <v>35</v>
      </c>
      <c r="P3" s="87"/>
      <c r="Q3" s="87"/>
      <c r="R3" s="87">
        <v>35</v>
      </c>
      <c r="S3" s="13">
        <f>SUM(R3+S2)</f>
        <v>215</v>
      </c>
      <c r="T3" s="85"/>
    </row>
    <row r="4" spans="1:20" x14ac:dyDescent="0.25">
      <c r="A4" t="s">
        <v>339</v>
      </c>
      <c r="B4" t="s">
        <v>340</v>
      </c>
      <c r="C4" s="17">
        <v>1033</v>
      </c>
      <c r="D4" s="16" t="s">
        <v>344</v>
      </c>
      <c r="E4" s="87"/>
      <c r="F4" s="87"/>
      <c r="G4" s="87"/>
      <c r="H4" s="87"/>
      <c r="I4" s="87"/>
      <c r="J4" s="87"/>
      <c r="K4" s="87"/>
      <c r="L4" s="87"/>
      <c r="M4" s="87"/>
      <c r="N4" s="87"/>
      <c r="O4" s="87">
        <v>36</v>
      </c>
      <c r="P4" s="87"/>
      <c r="Q4" s="87"/>
      <c r="R4" s="87">
        <v>36</v>
      </c>
      <c r="S4" s="13">
        <f t="shared" ref="S4:S21" si="0">SUM(R4+S3)</f>
        <v>251</v>
      </c>
      <c r="T4" s="85"/>
    </row>
    <row r="5" spans="1:20" x14ac:dyDescent="0.25">
      <c r="A5" t="s">
        <v>112</v>
      </c>
      <c r="B5" t="s">
        <v>167</v>
      </c>
      <c r="D5" s="54" t="s">
        <v>113</v>
      </c>
      <c r="E5" s="11"/>
      <c r="F5" s="11">
        <v>6871.34</v>
      </c>
      <c r="G5" s="11"/>
      <c r="H5" s="11"/>
      <c r="I5" s="11"/>
      <c r="J5" s="11"/>
      <c r="K5" s="11"/>
      <c r="L5" s="11"/>
      <c r="M5" s="11"/>
      <c r="N5" s="11"/>
      <c r="O5" s="11"/>
      <c r="P5" s="11"/>
      <c r="Q5" s="11"/>
      <c r="R5" s="11">
        <f t="shared" ref="R5:R16" si="1">SUM(E5:Q5)</f>
        <v>6871.34</v>
      </c>
      <c r="S5" s="13">
        <f t="shared" si="0"/>
        <v>7122.34</v>
      </c>
      <c r="T5">
        <v>1</v>
      </c>
    </row>
    <row r="6" spans="1:20" x14ac:dyDescent="0.25">
      <c r="A6" t="s">
        <v>112</v>
      </c>
      <c r="B6" t="s">
        <v>167</v>
      </c>
      <c r="D6" s="54" t="s">
        <v>114</v>
      </c>
      <c r="E6" s="11">
        <v>44.19</v>
      </c>
      <c r="F6" s="11"/>
      <c r="G6" s="11"/>
      <c r="H6" s="11"/>
      <c r="I6" s="11"/>
      <c r="J6" s="11"/>
      <c r="K6" s="11"/>
      <c r="L6" s="11"/>
      <c r="M6" s="11"/>
      <c r="N6" s="11"/>
      <c r="O6" s="11"/>
      <c r="P6" s="11"/>
      <c r="Q6" s="11"/>
      <c r="R6" s="11">
        <f t="shared" si="1"/>
        <v>44.19</v>
      </c>
      <c r="S6" s="13">
        <f t="shared" si="0"/>
        <v>7166.53</v>
      </c>
      <c r="T6">
        <v>2</v>
      </c>
    </row>
    <row r="7" spans="1:20" x14ac:dyDescent="0.25">
      <c r="A7" t="s">
        <v>148</v>
      </c>
      <c r="B7" t="s">
        <v>168</v>
      </c>
      <c r="D7" s="54" t="s">
        <v>149</v>
      </c>
      <c r="E7" s="11"/>
      <c r="F7" s="11"/>
      <c r="G7" s="11"/>
      <c r="H7" s="11"/>
      <c r="I7" s="11"/>
      <c r="J7" s="11"/>
      <c r="K7" s="11">
        <v>16</v>
      </c>
      <c r="L7" s="11"/>
      <c r="M7" s="11"/>
      <c r="N7" s="11"/>
      <c r="O7" s="11"/>
      <c r="P7" s="11"/>
      <c r="Q7" s="11"/>
      <c r="R7" s="11">
        <f t="shared" si="1"/>
        <v>16</v>
      </c>
      <c r="S7" s="13">
        <f t="shared" si="0"/>
        <v>7182.53</v>
      </c>
      <c r="T7">
        <v>3</v>
      </c>
    </row>
    <row r="8" spans="1:20" x14ac:dyDescent="0.25">
      <c r="A8" t="s">
        <v>153</v>
      </c>
      <c r="B8" t="s">
        <v>168</v>
      </c>
      <c r="D8" s="54" t="s">
        <v>154</v>
      </c>
      <c r="E8" s="11"/>
      <c r="F8" s="11"/>
      <c r="G8" s="11"/>
      <c r="H8" s="11"/>
      <c r="I8" s="11"/>
      <c r="J8" s="11"/>
      <c r="K8" s="11"/>
      <c r="L8" s="11"/>
      <c r="M8" s="11"/>
      <c r="N8" s="11"/>
      <c r="O8" s="11"/>
      <c r="P8" s="11"/>
      <c r="Q8" s="11">
        <v>209.06</v>
      </c>
      <c r="R8" s="11">
        <f t="shared" si="1"/>
        <v>209.06</v>
      </c>
      <c r="S8" s="13">
        <f t="shared" si="0"/>
        <v>7391.59</v>
      </c>
      <c r="T8" s="17">
        <v>4</v>
      </c>
    </row>
    <row r="9" spans="1:20" x14ac:dyDescent="0.25">
      <c r="A9" t="s">
        <v>166</v>
      </c>
      <c r="B9" t="s">
        <v>170</v>
      </c>
      <c r="D9" s="54" t="s">
        <v>154</v>
      </c>
      <c r="E9" s="11"/>
      <c r="F9" s="11"/>
      <c r="G9" s="11"/>
      <c r="H9" s="11"/>
      <c r="I9" s="11"/>
      <c r="J9" s="11"/>
      <c r="K9" s="11"/>
      <c r="L9" s="11"/>
      <c r="M9" s="11"/>
      <c r="N9" s="11"/>
      <c r="O9" s="11"/>
      <c r="P9" s="11"/>
      <c r="Q9" s="11">
        <v>323.95</v>
      </c>
      <c r="R9" s="11">
        <f t="shared" si="1"/>
        <v>323.95</v>
      </c>
      <c r="S9" s="13">
        <f t="shared" si="0"/>
        <v>7715.54</v>
      </c>
      <c r="T9" s="17">
        <v>5</v>
      </c>
    </row>
    <row r="10" spans="1:20" x14ac:dyDescent="0.25">
      <c r="A10" t="s">
        <v>171</v>
      </c>
      <c r="B10" t="s">
        <v>170</v>
      </c>
      <c r="D10" s="54" t="s">
        <v>172</v>
      </c>
      <c r="E10" s="11"/>
      <c r="F10" s="11"/>
      <c r="G10" s="11"/>
      <c r="H10" s="11"/>
      <c r="I10" s="11"/>
      <c r="J10" s="11"/>
      <c r="K10" s="11"/>
      <c r="L10" s="11">
        <v>19.670000000000002</v>
      </c>
      <c r="M10" s="11"/>
      <c r="N10" s="11"/>
      <c r="O10" s="11"/>
      <c r="P10" s="11"/>
      <c r="Q10" s="11"/>
      <c r="R10" s="11">
        <f t="shared" si="1"/>
        <v>19.670000000000002</v>
      </c>
      <c r="S10" s="13">
        <f t="shared" si="0"/>
        <v>7735.21</v>
      </c>
      <c r="T10" s="17">
        <v>6</v>
      </c>
    </row>
    <row r="11" spans="1:20" x14ac:dyDescent="0.25">
      <c r="A11" t="s">
        <v>184</v>
      </c>
      <c r="B11" t="s">
        <v>191</v>
      </c>
      <c r="D11" s="59" t="s">
        <v>185</v>
      </c>
      <c r="E11" s="88"/>
      <c r="F11" s="11"/>
      <c r="G11" s="11"/>
      <c r="H11" s="11"/>
      <c r="I11" s="11"/>
      <c r="J11" s="11"/>
      <c r="K11" s="11"/>
      <c r="L11" s="11">
        <v>38.299999999999997</v>
      </c>
      <c r="M11" s="11"/>
      <c r="N11" s="11"/>
      <c r="O11" s="11"/>
      <c r="P11" s="11"/>
      <c r="Q11" s="11"/>
      <c r="R11" s="11">
        <f t="shared" si="1"/>
        <v>38.299999999999997</v>
      </c>
      <c r="S11" s="13">
        <f t="shared" si="0"/>
        <v>7773.51</v>
      </c>
      <c r="T11" s="17">
        <v>7</v>
      </c>
    </row>
    <row r="12" spans="1:20" x14ac:dyDescent="0.25">
      <c r="A12" t="s">
        <v>189</v>
      </c>
      <c r="B12" t="s">
        <v>191</v>
      </c>
      <c r="D12" s="59" t="s">
        <v>190</v>
      </c>
      <c r="E12" s="88"/>
      <c r="F12" s="11"/>
      <c r="G12" s="11"/>
      <c r="H12" s="11"/>
      <c r="I12" s="11"/>
      <c r="J12" s="11"/>
      <c r="K12" s="11"/>
      <c r="L12" s="11">
        <v>64</v>
      </c>
      <c r="M12" s="11"/>
      <c r="N12" s="11"/>
      <c r="O12" s="11"/>
      <c r="P12" s="11"/>
      <c r="Q12" s="11"/>
      <c r="R12" s="11">
        <f t="shared" si="1"/>
        <v>64</v>
      </c>
      <c r="S12" s="13">
        <f t="shared" si="0"/>
        <v>7837.51</v>
      </c>
      <c r="T12" s="17">
        <v>8</v>
      </c>
    </row>
    <row r="13" spans="1:20" x14ac:dyDescent="0.25">
      <c r="A13" t="s">
        <v>200</v>
      </c>
      <c r="D13" s="59" t="s">
        <v>113</v>
      </c>
      <c r="E13" s="88"/>
      <c r="F13" s="11">
        <v>6871.33</v>
      </c>
      <c r="G13" s="11"/>
      <c r="H13" s="11"/>
      <c r="I13" s="11"/>
      <c r="J13" s="11"/>
      <c r="K13" s="11"/>
      <c r="L13" s="11"/>
      <c r="M13" s="11"/>
      <c r="N13" s="11"/>
      <c r="O13" s="11"/>
      <c r="P13" s="11"/>
      <c r="Q13" s="11"/>
      <c r="R13" s="11">
        <f t="shared" si="1"/>
        <v>6871.33</v>
      </c>
      <c r="S13" s="13">
        <f t="shared" si="0"/>
        <v>14708.84</v>
      </c>
      <c r="T13" s="17">
        <v>9</v>
      </c>
    </row>
    <row r="14" spans="1:20" x14ac:dyDescent="0.25">
      <c r="A14" t="s">
        <v>200</v>
      </c>
      <c r="D14" s="59" t="s">
        <v>114</v>
      </c>
      <c r="E14" s="11">
        <v>44.19</v>
      </c>
      <c r="F14" s="11"/>
      <c r="G14" s="11"/>
      <c r="H14" s="11"/>
      <c r="I14" s="11"/>
      <c r="J14" s="11"/>
      <c r="K14" s="11"/>
      <c r="L14" s="11"/>
      <c r="M14" s="11"/>
      <c r="N14" s="11"/>
      <c r="O14" s="11"/>
      <c r="P14" s="11"/>
      <c r="Q14" s="11"/>
      <c r="R14" s="11">
        <f t="shared" si="1"/>
        <v>44.19</v>
      </c>
      <c r="S14" s="13">
        <f t="shared" si="0"/>
        <v>14753.03</v>
      </c>
      <c r="T14" s="17">
        <v>9</v>
      </c>
    </row>
    <row r="15" spans="1:20" x14ac:dyDescent="0.25">
      <c r="A15" t="s">
        <v>221</v>
      </c>
      <c r="B15" t="s">
        <v>215</v>
      </c>
      <c r="D15" s="59" t="s">
        <v>222</v>
      </c>
      <c r="E15" s="88"/>
      <c r="F15" s="11"/>
      <c r="G15" s="11"/>
      <c r="H15" s="11"/>
      <c r="I15" s="11"/>
      <c r="J15" s="11"/>
      <c r="K15" s="11"/>
      <c r="L15" s="11">
        <v>97.5</v>
      </c>
      <c r="M15" s="11"/>
      <c r="N15" s="11"/>
      <c r="O15" s="11"/>
      <c r="P15" s="11"/>
      <c r="Q15" s="11"/>
      <c r="R15" s="11">
        <f t="shared" si="1"/>
        <v>97.5</v>
      </c>
      <c r="S15" s="13">
        <f t="shared" si="0"/>
        <v>14850.53</v>
      </c>
      <c r="T15" s="17">
        <v>10</v>
      </c>
    </row>
    <row r="16" spans="1:20" ht="30" x14ac:dyDescent="0.25">
      <c r="A16" t="s">
        <v>223</v>
      </c>
      <c r="B16" t="s">
        <v>215</v>
      </c>
      <c r="D16" s="59" t="s">
        <v>224</v>
      </c>
      <c r="E16" s="88"/>
      <c r="F16" s="11"/>
      <c r="G16" s="11"/>
      <c r="H16" s="11"/>
      <c r="I16" s="11"/>
      <c r="J16" s="11"/>
      <c r="K16" s="11"/>
      <c r="L16" s="11"/>
      <c r="M16" s="11">
        <v>114</v>
      </c>
      <c r="N16" s="11"/>
      <c r="O16" s="11"/>
      <c r="P16" s="11"/>
      <c r="Q16" s="11"/>
      <c r="R16" s="11">
        <f t="shared" si="1"/>
        <v>114</v>
      </c>
      <c r="S16" s="13">
        <f t="shared" si="0"/>
        <v>14964.53</v>
      </c>
      <c r="T16" s="17">
        <v>11</v>
      </c>
    </row>
    <row r="17" spans="1:20" x14ac:dyDescent="0.25">
      <c r="A17" t="s">
        <v>303</v>
      </c>
      <c r="B17" t="s">
        <v>270</v>
      </c>
      <c r="D17" s="59" t="s">
        <v>271</v>
      </c>
      <c r="E17" s="88"/>
      <c r="F17" s="11"/>
      <c r="G17" s="11"/>
      <c r="H17" s="11"/>
      <c r="I17" s="11"/>
      <c r="J17" s="11"/>
      <c r="K17" s="11"/>
      <c r="L17" s="11">
        <v>24</v>
      </c>
      <c r="M17" s="11"/>
      <c r="N17" s="11"/>
      <c r="O17" s="11"/>
      <c r="P17" s="11"/>
      <c r="Q17" s="11"/>
      <c r="R17" s="11">
        <v>24</v>
      </c>
      <c r="S17" s="13">
        <f t="shared" si="0"/>
        <v>14988.53</v>
      </c>
      <c r="T17" s="17">
        <v>12</v>
      </c>
    </row>
    <row r="18" spans="1:20" x14ac:dyDescent="0.25">
      <c r="A18" t="s">
        <v>288</v>
      </c>
      <c r="B18" t="s">
        <v>297</v>
      </c>
      <c r="D18" s="59" t="s">
        <v>308</v>
      </c>
      <c r="E18" s="88"/>
      <c r="F18" s="11"/>
      <c r="G18" s="11"/>
      <c r="H18" s="11"/>
      <c r="I18" s="11"/>
      <c r="J18" s="11"/>
      <c r="K18" s="11">
        <v>8</v>
      </c>
      <c r="L18" s="11"/>
      <c r="M18" s="11"/>
      <c r="N18" s="11"/>
      <c r="O18" s="11"/>
      <c r="P18" s="11"/>
      <c r="Q18" s="11"/>
      <c r="R18" s="11">
        <v>8</v>
      </c>
      <c r="S18" s="13">
        <f t="shared" si="0"/>
        <v>14996.53</v>
      </c>
      <c r="T18" s="17">
        <v>13</v>
      </c>
    </row>
    <row r="19" spans="1:20" x14ac:dyDescent="0.25">
      <c r="A19" t="s">
        <v>304</v>
      </c>
      <c r="D19" s="59" t="s">
        <v>305</v>
      </c>
      <c r="E19" s="88"/>
      <c r="F19" s="11"/>
      <c r="G19" s="11"/>
      <c r="H19" s="11"/>
      <c r="I19" s="11"/>
      <c r="J19" s="11">
        <v>636.29999999999995</v>
      </c>
      <c r="K19" s="11"/>
      <c r="L19" s="11"/>
      <c r="M19" s="11"/>
      <c r="N19" s="11"/>
      <c r="O19" s="11"/>
      <c r="P19" s="11"/>
      <c r="Q19" s="11"/>
      <c r="R19" s="11">
        <v>636.29999999999995</v>
      </c>
      <c r="S19" s="13">
        <f t="shared" si="0"/>
        <v>15632.83</v>
      </c>
      <c r="T19" s="17">
        <v>14</v>
      </c>
    </row>
    <row r="20" spans="1:20" ht="30" x14ac:dyDescent="0.25">
      <c r="A20" t="s">
        <v>306</v>
      </c>
      <c r="B20" t="s">
        <v>310</v>
      </c>
      <c r="D20" s="59" t="s">
        <v>307</v>
      </c>
      <c r="E20" s="88"/>
      <c r="F20" s="11"/>
      <c r="G20" s="11"/>
      <c r="H20" s="11"/>
      <c r="I20" s="11"/>
      <c r="J20" s="11"/>
      <c r="K20" s="11"/>
      <c r="L20" s="11">
        <v>37.5</v>
      </c>
      <c r="M20" s="11"/>
      <c r="N20" s="11"/>
      <c r="O20" s="11"/>
      <c r="P20" s="11"/>
      <c r="Q20" s="11"/>
      <c r="R20" s="11">
        <v>37.5</v>
      </c>
      <c r="S20" s="13">
        <f t="shared" si="0"/>
        <v>15670.33</v>
      </c>
      <c r="T20" s="17">
        <v>15</v>
      </c>
    </row>
    <row r="21" spans="1:20" x14ac:dyDescent="0.25">
      <c r="A21" t="s">
        <v>309</v>
      </c>
      <c r="B21" t="s">
        <v>310</v>
      </c>
      <c r="D21" s="59" t="s">
        <v>319</v>
      </c>
      <c r="E21" s="88"/>
      <c r="F21" s="11"/>
      <c r="G21" s="11"/>
      <c r="H21" s="11"/>
      <c r="I21" s="11"/>
      <c r="J21" s="11"/>
      <c r="K21" s="11">
        <v>8</v>
      </c>
      <c r="L21" s="11"/>
      <c r="M21" s="11"/>
      <c r="N21" s="11"/>
      <c r="O21" s="11"/>
      <c r="P21" s="11"/>
      <c r="Q21" s="11"/>
      <c r="R21" s="11">
        <v>8</v>
      </c>
      <c r="S21" s="13">
        <f t="shared" si="0"/>
        <v>15678.33</v>
      </c>
      <c r="T21" s="17">
        <v>16</v>
      </c>
    </row>
    <row r="22" spans="1:20" x14ac:dyDescent="0.25">
      <c r="A22" t="s">
        <v>12</v>
      </c>
      <c r="E22" s="11">
        <f>SUM(E14:E21)</f>
        <v>44.19</v>
      </c>
      <c r="F22" s="11">
        <f>SUM(F2:F21)</f>
        <v>13742.67</v>
      </c>
      <c r="G22" s="11"/>
      <c r="H22" s="11"/>
      <c r="I22" s="11"/>
      <c r="J22" s="11">
        <f>SUM(J2:J21)</f>
        <v>636.29999999999995</v>
      </c>
      <c r="K22" s="11">
        <f>SUM(K2:K21)</f>
        <v>32</v>
      </c>
      <c r="L22" s="11">
        <f>SUM(L2:L21)</f>
        <v>280.97000000000003</v>
      </c>
      <c r="M22" s="11">
        <f>SUM(M2:M21)</f>
        <v>114</v>
      </c>
      <c r="N22" s="11"/>
      <c r="O22" s="11">
        <f>SUM(O2:O21)</f>
        <v>251</v>
      </c>
      <c r="P22" s="11"/>
      <c r="Q22" s="11">
        <f>SUM(Q2:Q21)</f>
        <v>533.01</v>
      </c>
      <c r="R22" s="11">
        <f>SUM(R2:R21)</f>
        <v>15678.33</v>
      </c>
      <c r="S22" s="3"/>
      <c r="T22" s="17"/>
    </row>
    <row r="23" spans="1:20" x14ac:dyDescent="0.25">
      <c r="T23" s="17"/>
    </row>
    <row r="24" spans="1:20" x14ac:dyDescent="0.25">
      <c r="T24" s="17"/>
    </row>
    <row r="25" spans="1:20" x14ac:dyDescent="0.25">
      <c r="T25" s="17"/>
    </row>
    <row r="26" spans="1:20" x14ac:dyDescent="0.25">
      <c r="T26" s="17"/>
    </row>
    <row r="27" spans="1:20" x14ac:dyDescent="0.25">
      <c r="T27" s="17"/>
    </row>
    <row r="28" spans="1:20" x14ac:dyDescent="0.25">
      <c r="T28" s="17"/>
    </row>
    <row r="29" spans="1:20" x14ac:dyDescent="0.25">
      <c r="T29" s="17"/>
    </row>
    <row r="30" spans="1:20" x14ac:dyDescent="0.25">
      <c r="T30" s="17"/>
    </row>
    <row r="31" spans="1:20" x14ac:dyDescent="0.25">
      <c r="T31" s="17"/>
    </row>
    <row r="32" spans="1:20" x14ac:dyDescent="0.25">
      <c r="T32" s="17"/>
    </row>
    <row r="33" spans="20:20" x14ac:dyDescent="0.25">
      <c r="T33" s="17"/>
    </row>
    <row r="34" spans="20:20" x14ac:dyDescent="0.25">
      <c r="T34" s="17"/>
    </row>
    <row r="35" spans="20:20" x14ac:dyDescent="0.25">
      <c r="T35" s="17"/>
    </row>
    <row r="36" spans="20:20" x14ac:dyDescent="0.25">
      <c r="T36" s="17"/>
    </row>
    <row r="37" spans="20:20" x14ac:dyDescent="0.25">
      <c r="T37" s="17"/>
    </row>
    <row r="38" spans="20:20" x14ac:dyDescent="0.25">
      <c r="T38" s="17"/>
    </row>
  </sheetData>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8"/>
  <sheetViews>
    <sheetView tabSelected="1" workbookViewId="0">
      <pane ySplit="1" topLeftCell="A59" activePane="bottomLeft" state="frozen"/>
      <selection pane="bottomLeft" activeCell="D85" sqref="D85"/>
    </sheetView>
  </sheetViews>
  <sheetFormatPr defaultRowHeight="15" x14ac:dyDescent="0.25"/>
  <cols>
    <col min="3" max="3" width="15.140625" customWidth="1"/>
    <col min="4" max="4" width="31.85546875" customWidth="1"/>
    <col min="5" max="5" width="11.42578125" customWidth="1"/>
    <col min="20" max="20" width="10.5703125" customWidth="1"/>
    <col min="31" max="31" width="12.85546875" customWidth="1"/>
    <col min="32" max="32" width="12.7109375" customWidth="1"/>
  </cols>
  <sheetData>
    <row r="1" spans="1:33" ht="294" x14ac:dyDescent="0.25">
      <c r="A1" s="33" t="s">
        <v>19</v>
      </c>
      <c r="B1" s="33" t="s">
        <v>36</v>
      </c>
      <c r="C1" s="33" t="s">
        <v>116</v>
      </c>
      <c r="D1" s="33" t="s">
        <v>22</v>
      </c>
      <c r="E1" s="33" t="s">
        <v>37</v>
      </c>
      <c r="F1" s="33" t="s">
        <v>38</v>
      </c>
      <c r="G1" s="33" t="s">
        <v>39</v>
      </c>
      <c r="H1" s="33" t="s">
        <v>40</v>
      </c>
      <c r="I1" s="33" t="s">
        <v>41</v>
      </c>
      <c r="J1" s="33" t="s">
        <v>104</v>
      </c>
      <c r="K1" s="34" t="s">
        <v>42</v>
      </c>
      <c r="L1" s="33" t="s">
        <v>186</v>
      </c>
      <c r="M1" s="33" t="s">
        <v>44</v>
      </c>
      <c r="N1" s="33" t="s">
        <v>45</v>
      </c>
      <c r="O1" s="33" t="s">
        <v>46</v>
      </c>
      <c r="P1" s="33" t="s">
        <v>47</v>
      </c>
      <c r="Q1" s="33" t="s">
        <v>48</v>
      </c>
      <c r="R1" s="33" t="s">
        <v>49</v>
      </c>
      <c r="S1" s="33" t="s">
        <v>50</v>
      </c>
      <c r="T1" s="33" t="s">
        <v>51</v>
      </c>
      <c r="U1" s="33" t="s">
        <v>281</v>
      </c>
      <c r="V1" s="33" t="s">
        <v>52</v>
      </c>
      <c r="W1" s="33" t="s">
        <v>53</v>
      </c>
      <c r="X1" s="33" t="s">
        <v>54</v>
      </c>
      <c r="Y1" s="33" t="s">
        <v>55</v>
      </c>
      <c r="Z1" s="33" t="s">
        <v>56</v>
      </c>
      <c r="AA1" s="33" t="s">
        <v>27</v>
      </c>
      <c r="AB1" s="33" t="s">
        <v>57</v>
      </c>
      <c r="AC1" s="33" t="s">
        <v>58</v>
      </c>
      <c r="AD1" s="33" t="s">
        <v>147</v>
      </c>
      <c r="AE1" s="33" t="s">
        <v>60</v>
      </c>
      <c r="AF1" s="33" t="s">
        <v>61</v>
      </c>
      <c r="AG1" s="33" t="s">
        <v>62</v>
      </c>
    </row>
    <row r="2" spans="1:33" x14ac:dyDescent="0.25">
      <c r="A2" t="s">
        <v>115</v>
      </c>
      <c r="B2" t="s">
        <v>169</v>
      </c>
      <c r="C2">
        <v>463822852</v>
      </c>
      <c r="D2" s="59" t="s">
        <v>117</v>
      </c>
      <c r="E2" s="3">
        <v>355.68</v>
      </c>
      <c r="F2" s="3"/>
      <c r="G2" s="3"/>
      <c r="H2" s="3"/>
      <c r="I2" s="3"/>
      <c r="J2" s="3"/>
      <c r="K2" s="3"/>
      <c r="L2" s="3"/>
      <c r="M2" s="3"/>
      <c r="N2" s="3"/>
      <c r="O2" s="3"/>
      <c r="P2" s="3"/>
      <c r="Q2" s="3"/>
      <c r="R2" s="3"/>
      <c r="S2" s="3"/>
      <c r="T2" s="3"/>
      <c r="U2" s="3"/>
      <c r="V2" s="3"/>
      <c r="W2" s="3"/>
      <c r="X2" s="3"/>
      <c r="Y2" s="3"/>
      <c r="Z2" s="3"/>
      <c r="AA2" s="3"/>
      <c r="AB2" s="3"/>
      <c r="AC2" s="3"/>
      <c r="AD2" s="3"/>
      <c r="AE2" s="3">
        <f t="shared" ref="AE2:AE33" si="0">SUM(E2:AD2)</f>
        <v>355.68</v>
      </c>
      <c r="AF2" s="3">
        <v>355.68</v>
      </c>
      <c r="AG2">
        <v>1</v>
      </c>
    </row>
    <row r="3" spans="1:33" x14ac:dyDescent="0.25">
      <c r="A3" t="s">
        <v>115</v>
      </c>
      <c r="B3" t="s">
        <v>169</v>
      </c>
      <c r="C3">
        <v>616554412</v>
      </c>
      <c r="D3" s="59" t="s">
        <v>118</v>
      </c>
      <c r="E3" s="3"/>
      <c r="F3" s="3"/>
      <c r="G3" s="3"/>
      <c r="H3" s="3">
        <v>6.93</v>
      </c>
      <c r="I3" s="3"/>
      <c r="J3" s="3"/>
      <c r="K3" s="3"/>
      <c r="L3" s="3"/>
      <c r="M3" s="3"/>
      <c r="N3" s="3"/>
      <c r="O3" s="3"/>
      <c r="P3" s="3"/>
      <c r="Q3" s="3"/>
      <c r="R3" s="3"/>
      <c r="S3" s="3"/>
      <c r="T3" s="3"/>
      <c r="U3" s="3"/>
      <c r="V3" s="3"/>
      <c r="W3" s="3"/>
      <c r="X3" s="3"/>
      <c r="Y3" s="3"/>
      <c r="Z3" s="3"/>
      <c r="AA3" s="3"/>
      <c r="AB3" s="3"/>
      <c r="AC3" s="3"/>
      <c r="AD3" s="3"/>
      <c r="AE3" s="3">
        <f t="shared" si="0"/>
        <v>6.93</v>
      </c>
      <c r="AF3" s="3">
        <f>SUM(AE3+AF2)</f>
        <v>362.61</v>
      </c>
      <c r="AG3">
        <v>2</v>
      </c>
    </row>
    <row r="4" spans="1:33" x14ac:dyDescent="0.25">
      <c r="A4" t="s">
        <v>115</v>
      </c>
      <c r="B4" t="s">
        <v>169</v>
      </c>
      <c r="C4">
        <v>17301918</v>
      </c>
      <c r="D4" s="59" t="s">
        <v>119</v>
      </c>
      <c r="E4" s="3"/>
      <c r="F4" s="3"/>
      <c r="G4" s="3"/>
      <c r="H4" s="3"/>
      <c r="I4" s="3"/>
      <c r="J4" s="3"/>
      <c r="K4" s="3"/>
      <c r="L4" s="3"/>
      <c r="M4" s="3"/>
      <c r="N4" s="3"/>
      <c r="O4" s="3"/>
      <c r="P4" s="3"/>
      <c r="Q4" s="3"/>
      <c r="R4" s="3"/>
      <c r="S4" s="3">
        <v>7.74</v>
      </c>
      <c r="T4" s="3"/>
      <c r="U4" s="3"/>
      <c r="V4" s="3"/>
      <c r="W4" s="3"/>
      <c r="X4" s="3"/>
      <c r="Y4" s="3"/>
      <c r="Z4" s="3"/>
      <c r="AA4" s="3"/>
      <c r="AB4" s="3"/>
      <c r="AC4" s="3"/>
      <c r="AD4" s="3"/>
      <c r="AE4" s="3">
        <f t="shared" si="0"/>
        <v>7.74</v>
      </c>
      <c r="AF4" s="3">
        <f t="shared" ref="AF4:AF67" si="1">SUM(AE4+AF3)</f>
        <v>370.35</v>
      </c>
      <c r="AG4">
        <v>3</v>
      </c>
    </row>
    <row r="5" spans="1:33" x14ac:dyDescent="0.25">
      <c r="A5" t="s">
        <v>115</v>
      </c>
      <c r="B5" t="s">
        <v>169</v>
      </c>
      <c r="C5">
        <v>521392003</v>
      </c>
      <c r="D5" s="59" t="s">
        <v>120</v>
      </c>
      <c r="E5" s="3"/>
      <c r="F5" s="3">
        <v>8.67</v>
      </c>
      <c r="G5" s="3"/>
      <c r="H5" s="3"/>
      <c r="I5" s="3"/>
      <c r="J5" s="3"/>
      <c r="K5" s="3"/>
      <c r="L5" s="3"/>
      <c r="M5" s="3"/>
      <c r="N5" s="3"/>
      <c r="O5" s="3"/>
      <c r="P5" s="3"/>
      <c r="Q5" s="3"/>
      <c r="R5" s="3"/>
      <c r="S5" s="3"/>
      <c r="T5" s="3"/>
      <c r="U5" s="3"/>
      <c r="V5" s="3"/>
      <c r="W5" s="3"/>
      <c r="X5" s="3"/>
      <c r="Y5" s="3"/>
      <c r="Z5" s="3"/>
      <c r="AA5" s="3"/>
      <c r="AB5" s="3"/>
      <c r="AC5" s="3"/>
      <c r="AD5" s="3"/>
      <c r="AE5" s="3">
        <f t="shared" si="0"/>
        <v>8.67</v>
      </c>
      <c r="AF5" s="3">
        <f t="shared" si="1"/>
        <v>379.02000000000004</v>
      </c>
      <c r="AG5">
        <v>4</v>
      </c>
    </row>
    <row r="6" spans="1:33" ht="30" x14ac:dyDescent="0.25">
      <c r="A6" t="s">
        <v>115</v>
      </c>
      <c r="B6" t="s">
        <v>169</v>
      </c>
      <c r="C6">
        <v>867722028</v>
      </c>
      <c r="D6" s="59" t="s">
        <v>121</v>
      </c>
      <c r="E6" s="3"/>
      <c r="F6" s="3"/>
      <c r="G6" s="3"/>
      <c r="H6" s="3"/>
      <c r="I6" s="3"/>
      <c r="J6" s="3"/>
      <c r="K6" s="3"/>
      <c r="L6" s="3"/>
      <c r="M6" s="3"/>
      <c r="N6" s="3"/>
      <c r="O6" s="3"/>
      <c r="P6" s="3"/>
      <c r="Q6" s="3"/>
      <c r="R6" s="3"/>
      <c r="S6" s="3"/>
      <c r="T6" s="3">
        <v>230.14</v>
      </c>
      <c r="U6" s="3"/>
      <c r="V6" s="3"/>
      <c r="W6" s="3"/>
      <c r="X6" s="3">
        <v>46.03</v>
      </c>
      <c r="Y6" s="3"/>
      <c r="Z6" s="3"/>
      <c r="AA6" s="3"/>
      <c r="AB6" s="3"/>
      <c r="AC6" s="3"/>
      <c r="AD6" s="3"/>
      <c r="AE6" s="3">
        <f t="shared" si="0"/>
        <v>276.16999999999996</v>
      </c>
      <c r="AF6" s="3">
        <f t="shared" si="1"/>
        <v>655.19000000000005</v>
      </c>
      <c r="AG6">
        <v>5</v>
      </c>
    </row>
    <row r="7" spans="1:33" x14ac:dyDescent="0.25">
      <c r="A7" t="s">
        <v>115</v>
      </c>
      <c r="B7" t="s">
        <v>169</v>
      </c>
      <c r="C7">
        <v>963543259</v>
      </c>
      <c r="D7" s="59" t="s">
        <v>122</v>
      </c>
      <c r="E7" s="3"/>
      <c r="F7" s="3"/>
      <c r="G7" s="3"/>
      <c r="H7" s="3"/>
      <c r="I7" s="3"/>
      <c r="J7" s="3"/>
      <c r="K7" s="3"/>
      <c r="L7" s="3"/>
      <c r="M7" s="3"/>
      <c r="N7" s="3"/>
      <c r="O7" s="3"/>
      <c r="P7" s="3"/>
      <c r="Q7" s="3"/>
      <c r="R7" s="3"/>
      <c r="S7" s="3"/>
      <c r="T7" s="3"/>
      <c r="U7" s="3">
        <v>175</v>
      </c>
      <c r="V7" s="3"/>
      <c r="W7" s="3"/>
      <c r="X7" s="3">
        <v>35</v>
      </c>
      <c r="Y7" s="3"/>
      <c r="Z7" s="3"/>
      <c r="AA7" s="3"/>
      <c r="AB7" s="3"/>
      <c r="AC7" s="3"/>
      <c r="AD7" s="3"/>
      <c r="AE7" s="3">
        <f t="shared" si="0"/>
        <v>210</v>
      </c>
      <c r="AF7" s="3">
        <f t="shared" si="1"/>
        <v>865.19</v>
      </c>
      <c r="AG7">
        <v>6</v>
      </c>
    </row>
    <row r="8" spans="1:33" ht="45" x14ac:dyDescent="0.25">
      <c r="A8" s="7" t="s">
        <v>115</v>
      </c>
      <c r="B8" t="s">
        <v>169</v>
      </c>
      <c r="C8">
        <v>688436729</v>
      </c>
      <c r="D8" s="59" t="s">
        <v>123</v>
      </c>
      <c r="E8" s="3"/>
      <c r="F8" s="3"/>
      <c r="G8" s="3">
        <v>180</v>
      </c>
      <c r="H8" s="3"/>
      <c r="I8" s="3"/>
      <c r="J8" s="3"/>
      <c r="K8" s="3"/>
      <c r="L8" s="3"/>
      <c r="M8" s="3"/>
      <c r="N8" s="3"/>
      <c r="O8" s="3"/>
      <c r="P8" s="3"/>
      <c r="Q8" s="3"/>
      <c r="R8" s="3"/>
      <c r="S8" s="3"/>
      <c r="T8" s="3"/>
      <c r="U8" s="3"/>
      <c r="V8" s="3"/>
      <c r="W8" s="3"/>
      <c r="X8" s="3"/>
      <c r="Y8" s="3"/>
      <c r="Z8" s="3"/>
      <c r="AA8" s="3"/>
      <c r="AB8" s="3"/>
      <c r="AC8" s="3"/>
      <c r="AD8" s="3"/>
      <c r="AE8" s="3">
        <f t="shared" si="0"/>
        <v>180</v>
      </c>
      <c r="AF8" s="3">
        <f t="shared" si="1"/>
        <v>1045.19</v>
      </c>
      <c r="AG8">
        <v>7</v>
      </c>
    </row>
    <row r="9" spans="1:33" ht="45" x14ac:dyDescent="0.25">
      <c r="A9" s="7" t="s">
        <v>115</v>
      </c>
      <c r="B9" t="s">
        <v>169</v>
      </c>
      <c r="C9">
        <v>124264802</v>
      </c>
      <c r="D9" s="59" t="s">
        <v>124</v>
      </c>
      <c r="E9" s="3"/>
      <c r="F9" s="3"/>
      <c r="G9" s="3"/>
      <c r="H9" s="3"/>
      <c r="I9" s="3"/>
      <c r="J9" s="3"/>
      <c r="K9" s="3"/>
      <c r="L9" s="3"/>
      <c r="M9" s="3"/>
      <c r="N9" s="3">
        <v>36</v>
      </c>
      <c r="O9" s="3"/>
      <c r="P9" s="3"/>
      <c r="Q9" s="3"/>
      <c r="R9" s="3"/>
      <c r="S9" s="3"/>
      <c r="T9" s="3"/>
      <c r="U9" s="3"/>
      <c r="V9" s="3"/>
      <c r="W9" s="3"/>
      <c r="X9" s="3"/>
      <c r="Y9" s="3"/>
      <c r="Z9" s="3"/>
      <c r="AA9" s="3"/>
      <c r="AB9" s="3"/>
      <c r="AC9" s="3"/>
      <c r="AD9" s="3"/>
      <c r="AE9" s="3">
        <f t="shared" si="0"/>
        <v>36</v>
      </c>
      <c r="AF9" s="3">
        <f t="shared" si="1"/>
        <v>1081.19</v>
      </c>
      <c r="AG9">
        <v>8</v>
      </c>
    </row>
    <row r="10" spans="1:33" ht="30" x14ac:dyDescent="0.25">
      <c r="A10" t="s">
        <v>115</v>
      </c>
      <c r="B10" t="s">
        <v>169</v>
      </c>
      <c r="C10">
        <v>162713135</v>
      </c>
      <c r="D10" s="59" t="s">
        <v>125</v>
      </c>
      <c r="E10" s="3"/>
      <c r="F10" s="3"/>
      <c r="G10" s="3"/>
      <c r="H10" s="3"/>
      <c r="I10" s="3"/>
      <c r="J10" s="3"/>
      <c r="K10" s="3"/>
      <c r="L10" s="3"/>
      <c r="M10" s="3"/>
      <c r="N10" s="3"/>
      <c r="O10" s="3"/>
      <c r="P10" s="3"/>
      <c r="Q10" s="3"/>
      <c r="R10" s="3"/>
      <c r="S10" s="3"/>
      <c r="T10" s="3"/>
      <c r="U10" s="3"/>
      <c r="V10" s="3"/>
      <c r="W10" s="3"/>
      <c r="X10" s="3"/>
      <c r="Y10" s="3"/>
      <c r="Z10" s="3">
        <v>500</v>
      </c>
      <c r="AA10" s="3"/>
      <c r="AB10" s="3"/>
      <c r="AC10" s="3"/>
      <c r="AD10" s="3"/>
      <c r="AE10" s="3">
        <f t="shared" si="0"/>
        <v>500</v>
      </c>
      <c r="AF10" s="3">
        <f t="shared" si="1"/>
        <v>1581.19</v>
      </c>
      <c r="AG10">
        <v>9</v>
      </c>
    </row>
    <row r="11" spans="1:33" ht="30" x14ac:dyDescent="0.25">
      <c r="A11" t="s">
        <v>127</v>
      </c>
      <c r="B11" t="s">
        <v>167</v>
      </c>
      <c r="C11" t="s">
        <v>126</v>
      </c>
      <c r="D11" s="59" t="s">
        <v>128</v>
      </c>
      <c r="E11" s="3"/>
      <c r="F11" s="3"/>
      <c r="G11" s="3"/>
      <c r="H11" s="3"/>
      <c r="I11" s="3"/>
      <c r="J11" s="3"/>
      <c r="K11" s="3"/>
      <c r="L11" s="3"/>
      <c r="M11" s="3"/>
      <c r="N11" s="3"/>
      <c r="O11" s="3"/>
      <c r="P11" s="3"/>
      <c r="Q11" s="3"/>
      <c r="R11" s="3"/>
      <c r="S11" s="3"/>
      <c r="T11" s="3"/>
      <c r="U11" s="3"/>
      <c r="V11" s="3"/>
      <c r="W11" s="3"/>
      <c r="X11" s="3"/>
      <c r="Y11" s="3"/>
      <c r="Z11" s="3"/>
      <c r="AA11" s="3"/>
      <c r="AB11" s="3"/>
      <c r="AC11" s="3"/>
      <c r="AD11" s="3">
        <v>5</v>
      </c>
      <c r="AE11" s="3">
        <f t="shared" si="0"/>
        <v>5</v>
      </c>
      <c r="AF11" s="3">
        <f t="shared" si="1"/>
        <v>1586.19</v>
      </c>
      <c r="AG11">
        <v>10</v>
      </c>
    </row>
    <row r="12" spans="1:33" x14ac:dyDescent="0.25">
      <c r="A12" t="s">
        <v>131</v>
      </c>
      <c r="B12" t="s">
        <v>167</v>
      </c>
      <c r="C12">
        <v>545597851</v>
      </c>
      <c r="D12" s="59" t="s">
        <v>132</v>
      </c>
      <c r="E12" s="3">
        <v>355.68</v>
      </c>
      <c r="F12" s="3"/>
      <c r="G12" s="3"/>
      <c r="H12" s="3"/>
      <c r="I12" s="3"/>
      <c r="J12" s="3"/>
      <c r="K12" s="3"/>
      <c r="L12" s="3"/>
      <c r="M12" s="3"/>
      <c r="N12" s="3"/>
      <c r="O12" s="3"/>
      <c r="P12" s="3"/>
      <c r="Q12" s="3"/>
      <c r="R12" s="3"/>
      <c r="S12" s="3"/>
      <c r="T12" s="3"/>
      <c r="U12" s="3"/>
      <c r="V12" s="3"/>
      <c r="W12" s="3"/>
      <c r="X12" s="3"/>
      <c r="Y12" s="3"/>
      <c r="Z12" s="3"/>
      <c r="AA12" s="3"/>
      <c r="AB12" s="3"/>
      <c r="AC12" s="3"/>
      <c r="AD12" s="3"/>
      <c r="AE12" s="3">
        <f t="shared" si="0"/>
        <v>355.68</v>
      </c>
      <c r="AF12" s="3">
        <f t="shared" si="1"/>
        <v>1941.8700000000001</v>
      </c>
      <c r="AG12">
        <v>11</v>
      </c>
    </row>
    <row r="13" spans="1:33" x14ac:dyDescent="0.25">
      <c r="A13" t="s">
        <v>131</v>
      </c>
      <c r="B13" t="s">
        <v>167</v>
      </c>
      <c r="C13">
        <v>899388835</v>
      </c>
      <c r="D13" s="59" t="s">
        <v>133</v>
      </c>
      <c r="E13" s="3">
        <v>1</v>
      </c>
      <c r="F13" s="3"/>
      <c r="G13" s="3"/>
      <c r="H13" s="3"/>
      <c r="I13" s="3"/>
      <c r="J13" s="3"/>
      <c r="K13" s="3"/>
      <c r="L13" s="3"/>
      <c r="M13" s="3"/>
      <c r="N13" s="3"/>
      <c r="O13" s="3"/>
      <c r="P13" s="3"/>
      <c r="Q13" s="3"/>
      <c r="R13" s="3"/>
      <c r="S13" s="3"/>
      <c r="T13" s="3"/>
      <c r="U13" s="3"/>
      <c r="V13" s="3"/>
      <c r="W13" s="3"/>
      <c r="X13" s="3"/>
      <c r="Y13" s="3"/>
      <c r="Z13" s="3"/>
      <c r="AA13" s="3"/>
      <c r="AB13" s="3"/>
      <c r="AC13" s="3"/>
      <c r="AD13" s="3"/>
      <c r="AE13" s="3">
        <f t="shared" si="0"/>
        <v>1</v>
      </c>
      <c r="AF13" s="3">
        <f t="shared" si="1"/>
        <v>1942.8700000000001</v>
      </c>
      <c r="AG13">
        <v>12</v>
      </c>
    </row>
    <row r="14" spans="1:33" x14ac:dyDescent="0.25">
      <c r="A14" t="s">
        <v>131</v>
      </c>
      <c r="B14" t="s">
        <v>167</v>
      </c>
      <c r="C14">
        <v>950364262</v>
      </c>
      <c r="D14" s="59" t="s">
        <v>118</v>
      </c>
      <c r="E14" s="3"/>
      <c r="F14" s="3"/>
      <c r="G14" s="3"/>
      <c r="H14" s="3">
        <v>2.84</v>
      </c>
      <c r="I14" s="3"/>
      <c r="J14" s="3"/>
      <c r="K14" s="3"/>
      <c r="L14" s="3"/>
      <c r="M14" s="3"/>
      <c r="N14" s="3"/>
      <c r="O14" s="3"/>
      <c r="P14" s="3"/>
      <c r="Q14" s="3"/>
      <c r="R14" s="3"/>
      <c r="S14" s="3"/>
      <c r="T14" s="3"/>
      <c r="U14" s="3"/>
      <c r="V14" s="3"/>
      <c r="W14" s="3"/>
      <c r="X14" s="3"/>
      <c r="Y14" s="3"/>
      <c r="Z14" s="3"/>
      <c r="AA14" s="3"/>
      <c r="AB14" s="3"/>
      <c r="AC14" s="3"/>
      <c r="AD14" s="3"/>
      <c r="AE14" s="3">
        <f t="shared" si="0"/>
        <v>2.84</v>
      </c>
      <c r="AF14" s="3">
        <f t="shared" si="1"/>
        <v>1945.71</v>
      </c>
      <c r="AG14">
        <v>13</v>
      </c>
    </row>
    <row r="15" spans="1:33" x14ac:dyDescent="0.25">
      <c r="A15" t="s">
        <v>131</v>
      </c>
      <c r="B15" t="s">
        <v>167</v>
      </c>
      <c r="C15">
        <v>59907016</v>
      </c>
      <c r="D15" s="59" t="s">
        <v>134</v>
      </c>
      <c r="E15" s="3"/>
      <c r="F15" s="3"/>
      <c r="G15" s="3"/>
      <c r="H15" s="3"/>
      <c r="I15" s="3"/>
      <c r="J15" s="3"/>
      <c r="K15" s="3"/>
      <c r="L15" s="3"/>
      <c r="M15" s="3"/>
      <c r="N15" s="3"/>
      <c r="O15" s="3"/>
      <c r="P15" s="3"/>
      <c r="Q15" s="3"/>
      <c r="R15" s="3"/>
      <c r="S15" s="3">
        <v>7.74</v>
      </c>
      <c r="T15" s="3"/>
      <c r="U15" s="3"/>
      <c r="V15" s="3"/>
      <c r="W15" s="3"/>
      <c r="X15" s="3"/>
      <c r="Y15" s="3"/>
      <c r="Z15" s="3"/>
      <c r="AA15" s="3"/>
      <c r="AB15" s="3"/>
      <c r="AC15" s="3"/>
      <c r="AD15" s="3"/>
      <c r="AE15" s="3">
        <f t="shared" si="0"/>
        <v>7.74</v>
      </c>
      <c r="AF15" s="3">
        <f t="shared" si="1"/>
        <v>1953.45</v>
      </c>
      <c r="AG15">
        <v>14</v>
      </c>
    </row>
    <row r="16" spans="1:33" x14ac:dyDescent="0.25">
      <c r="A16" t="s">
        <v>131</v>
      </c>
      <c r="B16" t="s">
        <v>167</v>
      </c>
      <c r="C16">
        <v>890229453</v>
      </c>
      <c r="D16" s="59" t="s">
        <v>135</v>
      </c>
      <c r="E16" s="3"/>
      <c r="F16" s="3">
        <v>8.67</v>
      </c>
      <c r="G16" s="3"/>
      <c r="H16" s="3"/>
      <c r="I16" s="3"/>
      <c r="J16" s="3"/>
      <c r="K16" s="3"/>
      <c r="L16" s="3"/>
      <c r="M16" s="3"/>
      <c r="N16" s="3"/>
      <c r="O16" s="3"/>
      <c r="P16" s="3"/>
      <c r="Q16" s="3"/>
      <c r="R16" s="3"/>
      <c r="S16" s="3"/>
      <c r="T16" s="3"/>
      <c r="U16" s="3"/>
      <c r="V16" s="3"/>
      <c r="W16" s="3"/>
      <c r="X16" s="3"/>
      <c r="Y16" s="3"/>
      <c r="Z16" s="3"/>
      <c r="AA16" s="3"/>
      <c r="AB16" s="3"/>
      <c r="AC16" s="3"/>
      <c r="AD16" s="3"/>
      <c r="AE16" s="3">
        <f t="shared" si="0"/>
        <v>8.67</v>
      </c>
      <c r="AF16" s="3">
        <f t="shared" si="1"/>
        <v>1962.1200000000001</v>
      </c>
      <c r="AG16">
        <v>15</v>
      </c>
    </row>
    <row r="17" spans="1:33" x14ac:dyDescent="0.25">
      <c r="A17" t="s">
        <v>131</v>
      </c>
      <c r="B17" t="s">
        <v>167</v>
      </c>
      <c r="C17">
        <v>106303928</v>
      </c>
      <c r="D17" s="59" t="s">
        <v>136</v>
      </c>
      <c r="E17" s="3"/>
      <c r="F17" s="3"/>
      <c r="G17" s="3"/>
      <c r="H17" s="3"/>
      <c r="I17" s="3"/>
      <c r="J17" s="3"/>
      <c r="K17" s="3"/>
      <c r="L17" s="3"/>
      <c r="M17" s="3"/>
      <c r="N17" s="3"/>
      <c r="O17" s="3"/>
      <c r="P17" s="3"/>
      <c r="Q17" s="3"/>
      <c r="R17" s="3"/>
      <c r="S17" s="3"/>
      <c r="T17" s="3">
        <v>230.14</v>
      </c>
      <c r="U17" s="3"/>
      <c r="V17" s="3"/>
      <c r="W17" s="3"/>
      <c r="X17" s="3">
        <v>46.03</v>
      </c>
      <c r="Y17" s="3"/>
      <c r="Z17" s="3"/>
      <c r="AA17" s="3"/>
      <c r="AB17" s="3"/>
      <c r="AC17" s="3"/>
      <c r="AD17" s="3"/>
      <c r="AE17" s="3">
        <f t="shared" si="0"/>
        <v>276.16999999999996</v>
      </c>
      <c r="AF17" s="3">
        <f t="shared" si="1"/>
        <v>2238.29</v>
      </c>
      <c r="AG17">
        <v>16</v>
      </c>
    </row>
    <row r="18" spans="1:33" x14ac:dyDescent="0.25">
      <c r="A18" t="s">
        <v>131</v>
      </c>
      <c r="B18" t="s">
        <v>167</v>
      </c>
      <c r="C18">
        <v>391886661</v>
      </c>
      <c r="D18" s="59" t="s">
        <v>137</v>
      </c>
      <c r="E18" s="3"/>
      <c r="F18" s="3"/>
      <c r="G18" s="3"/>
      <c r="H18" s="3"/>
      <c r="I18" s="3"/>
      <c r="J18" s="3"/>
      <c r="K18" s="3">
        <v>849.52</v>
      </c>
      <c r="L18" s="3"/>
      <c r="M18" s="3"/>
      <c r="N18" s="3"/>
      <c r="O18" s="3"/>
      <c r="P18" s="3"/>
      <c r="Q18" s="3"/>
      <c r="R18" s="3"/>
      <c r="S18" s="3"/>
      <c r="T18" s="3"/>
      <c r="U18" s="3"/>
      <c r="V18" s="3"/>
      <c r="W18" s="3"/>
      <c r="X18" s="3"/>
      <c r="Y18" s="3"/>
      <c r="Z18" s="3"/>
      <c r="AA18" s="3"/>
      <c r="AB18" s="3"/>
      <c r="AC18" s="3"/>
      <c r="AD18" s="3"/>
      <c r="AE18" s="3">
        <f t="shared" si="0"/>
        <v>849.52</v>
      </c>
      <c r="AF18" s="3">
        <f t="shared" si="1"/>
        <v>3087.81</v>
      </c>
      <c r="AG18">
        <v>17</v>
      </c>
    </row>
    <row r="19" spans="1:33" x14ac:dyDescent="0.25">
      <c r="A19" t="s">
        <v>131</v>
      </c>
      <c r="B19" t="s">
        <v>167</v>
      </c>
      <c r="C19">
        <v>975979704</v>
      </c>
      <c r="D19" s="59" t="s">
        <v>138</v>
      </c>
      <c r="E19" s="3"/>
      <c r="F19" s="3"/>
      <c r="G19" s="3"/>
      <c r="H19" s="3"/>
      <c r="I19" s="3"/>
      <c r="J19" s="3"/>
      <c r="K19" s="3"/>
      <c r="L19" s="3"/>
      <c r="M19" s="3"/>
      <c r="N19" s="3">
        <v>100.19</v>
      </c>
      <c r="O19" s="3"/>
      <c r="P19" s="3"/>
      <c r="Q19" s="3"/>
      <c r="R19" s="3"/>
      <c r="S19" s="3"/>
      <c r="T19" s="3"/>
      <c r="U19" s="3"/>
      <c r="V19" s="3"/>
      <c r="W19" s="3"/>
      <c r="X19" s="3">
        <v>20.04</v>
      </c>
      <c r="Y19" s="3"/>
      <c r="Z19" s="3"/>
      <c r="AA19" s="3"/>
      <c r="AB19" s="3"/>
      <c r="AC19" s="3"/>
      <c r="AD19" s="3"/>
      <c r="AE19" s="3">
        <f t="shared" si="0"/>
        <v>120.22999999999999</v>
      </c>
      <c r="AF19" s="3">
        <f t="shared" si="1"/>
        <v>3208.04</v>
      </c>
      <c r="AG19">
        <v>18</v>
      </c>
    </row>
    <row r="20" spans="1:33" x14ac:dyDescent="0.25">
      <c r="A20" t="s">
        <v>131</v>
      </c>
      <c r="B20" t="s">
        <v>167</v>
      </c>
      <c r="C20">
        <v>519504303</v>
      </c>
      <c r="D20" s="59" t="s">
        <v>139</v>
      </c>
      <c r="E20" s="3"/>
      <c r="F20" s="3"/>
      <c r="G20" s="3"/>
      <c r="H20" s="3">
        <v>66.97</v>
      </c>
      <c r="I20" s="3"/>
      <c r="J20" s="3"/>
      <c r="K20" s="3"/>
      <c r="L20" s="3"/>
      <c r="M20" s="3"/>
      <c r="N20" s="3"/>
      <c r="O20" s="3"/>
      <c r="P20" s="3"/>
      <c r="Q20" s="3"/>
      <c r="R20" s="3"/>
      <c r="S20" s="3"/>
      <c r="T20" s="3"/>
      <c r="U20" s="3"/>
      <c r="V20" s="3"/>
      <c r="W20" s="3"/>
      <c r="X20" s="3">
        <v>13.39</v>
      </c>
      <c r="Y20" s="3"/>
      <c r="Z20" s="3"/>
      <c r="AA20" s="3"/>
      <c r="AB20" s="3"/>
      <c r="AC20" s="3"/>
      <c r="AD20" s="3"/>
      <c r="AE20" s="3">
        <f t="shared" si="0"/>
        <v>80.36</v>
      </c>
      <c r="AF20" s="3">
        <f t="shared" si="1"/>
        <v>3288.4</v>
      </c>
      <c r="AG20">
        <v>19</v>
      </c>
    </row>
    <row r="21" spans="1:33" x14ac:dyDescent="0.25">
      <c r="A21" t="s">
        <v>131</v>
      </c>
      <c r="B21" t="s">
        <v>167</v>
      </c>
      <c r="C21">
        <v>108916498</v>
      </c>
      <c r="D21" s="59" t="s">
        <v>140</v>
      </c>
      <c r="E21" s="3"/>
      <c r="F21" s="3"/>
      <c r="G21" s="3"/>
      <c r="H21" s="3"/>
      <c r="I21" s="3"/>
      <c r="J21" s="3"/>
      <c r="K21" s="3"/>
      <c r="L21" s="3"/>
      <c r="M21" s="3"/>
      <c r="N21" s="3"/>
      <c r="O21" s="3"/>
      <c r="P21" s="3"/>
      <c r="Q21" s="3">
        <v>165</v>
      </c>
      <c r="R21" s="3"/>
      <c r="S21" s="3"/>
      <c r="T21" s="3"/>
      <c r="U21" s="3"/>
      <c r="V21" s="3"/>
      <c r="W21" s="3"/>
      <c r="X21" s="3">
        <v>33</v>
      </c>
      <c r="Y21" s="3"/>
      <c r="Z21" s="3"/>
      <c r="AA21" s="3"/>
      <c r="AB21" s="3"/>
      <c r="AC21" s="3"/>
      <c r="AD21" s="3"/>
      <c r="AE21" s="3">
        <f t="shared" si="0"/>
        <v>198</v>
      </c>
      <c r="AF21" s="3">
        <f t="shared" si="1"/>
        <v>3486.4</v>
      </c>
      <c r="AG21">
        <v>20</v>
      </c>
    </row>
    <row r="22" spans="1:33" x14ac:dyDescent="0.25">
      <c r="A22" t="s">
        <v>131</v>
      </c>
      <c r="B22" t="s">
        <v>167</v>
      </c>
      <c r="C22">
        <v>893474343</v>
      </c>
      <c r="D22" s="59" t="s">
        <v>141</v>
      </c>
      <c r="E22" s="3"/>
      <c r="F22" s="3"/>
      <c r="G22" s="3"/>
      <c r="H22" s="3"/>
      <c r="I22" s="3"/>
      <c r="J22" s="3"/>
      <c r="K22" s="3"/>
      <c r="L22" s="3"/>
      <c r="M22" s="3"/>
      <c r="N22" s="3"/>
      <c r="O22" s="3"/>
      <c r="P22" s="3"/>
      <c r="Q22" s="3"/>
      <c r="R22" s="3"/>
      <c r="S22" s="3"/>
      <c r="T22" s="3"/>
      <c r="U22" s="3"/>
      <c r="V22" s="3"/>
      <c r="W22" s="3"/>
      <c r="X22" s="3"/>
      <c r="Y22" s="3"/>
      <c r="Z22" s="3">
        <v>150</v>
      </c>
      <c r="AA22" s="3"/>
      <c r="AB22" s="3"/>
      <c r="AC22" s="3"/>
      <c r="AD22" s="3"/>
      <c r="AE22" s="3">
        <f t="shared" si="0"/>
        <v>150</v>
      </c>
      <c r="AF22" s="3">
        <f t="shared" si="1"/>
        <v>3636.4</v>
      </c>
      <c r="AG22">
        <v>21</v>
      </c>
    </row>
    <row r="23" spans="1:33" ht="30" x14ac:dyDescent="0.25">
      <c r="A23" t="s">
        <v>131</v>
      </c>
      <c r="B23" t="s">
        <v>167</v>
      </c>
      <c r="C23" t="s">
        <v>142</v>
      </c>
      <c r="D23" s="59" t="s">
        <v>143</v>
      </c>
      <c r="E23" s="3"/>
      <c r="F23" s="3"/>
      <c r="G23" s="3"/>
      <c r="H23" s="3"/>
      <c r="I23" s="3"/>
      <c r="J23" s="3"/>
      <c r="K23" s="3"/>
      <c r="L23" s="3"/>
      <c r="M23" s="3"/>
      <c r="N23" s="3"/>
      <c r="O23" s="3">
        <v>35</v>
      </c>
      <c r="P23" s="3"/>
      <c r="Q23" s="3"/>
      <c r="R23" s="3"/>
      <c r="S23" s="3"/>
      <c r="T23" s="3"/>
      <c r="U23" s="3"/>
      <c r="V23" s="3"/>
      <c r="W23" s="3"/>
      <c r="X23" s="3"/>
      <c r="Y23" s="3"/>
      <c r="Z23" s="3"/>
      <c r="AA23" s="3"/>
      <c r="AB23" s="3"/>
      <c r="AC23" s="3"/>
      <c r="AD23" s="3"/>
      <c r="AE23" s="3">
        <f t="shared" si="0"/>
        <v>35</v>
      </c>
      <c r="AF23" s="3">
        <f t="shared" si="1"/>
        <v>3671.4</v>
      </c>
      <c r="AG23">
        <v>22</v>
      </c>
    </row>
    <row r="24" spans="1:33" ht="30" x14ac:dyDescent="0.25">
      <c r="A24" t="s">
        <v>150</v>
      </c>
      <c r="B24" t="s">
        <v>167</v>
      </c>
      <c r="C24" t="s">
        <v>126</v>
      </c>
      <c r="D24" s="59" t="s">
        <v>128</v>
      </c>
      <c r="E24" s="3"/>
      <c r="F24" s="3"/>
      <c r="G24" s="3"/>
      <c r="H24" s="3"/>
      <c r="I24" s="3"/>
      <c r="J24" s="3"/>
      <c r="K24" s="3"/>
      <c r="L24" s="3"/>
      <c r="M24" s="3"/>
      <c r="N24" s="3"/>
      <c r="O24" s="3"/>
      <c r="P24" s="3"/>
      <c r="Q24" s="3"/>
      <c r="R24" s="3"/>
      <c r="S24" s="3"/>
      <c r="T24" s="3"/>
      <c r="U24" s="3"/>
      <c r="V24" s="3"/>
      <c r="W24" s="3"/>
      <c r="X24" s="3"/>
      <c r="Y24" s="3"/>
      <c r="Z24" s="3"/>
      <c r="AA24" s="3"/>
      <c r="AB24" s="3"/>
      <c r="AC24" s="3"/>
      <c r="AD24" s="3">
        <v>5</v>
      </c>
      <c r="AE24" s="3">
        <f t="shared" si="0"/>
        <v>5</v>
      </c>
      <c r="AF24" s="3">
        <f t="shared" si="1"/>
        <v>3676.4</v>
      </c>
      <c r="AG24">
        <v>23</v>
      </c>
    </row>
    <row r="25" spans="1:33" x14ac:dyDescent="0.25">
      <c r="A25" t="s">
        <v>155</v>
      </c>
      <c r="B25" t="s">
        <v>168</v>
      </c>
      <c r="C25">
        <v>233347517</v>
      </c>
      <c r="D25" s="59" t="s">
        <v>156</v>
      </c>
      <c r="E25" s="3">
        <v>355.68</v>
      </c>
      <c r="F25" s="3"/>
      <c r="G25" s="3"/>
      <c r="H25" s="3"/>
      <c r="I25" s="3"/>
      <c r="J25" s="3"/>
      <c r="K25" s="3"/>
      <c r="L25" s="3"/>
      <c r="M25" s="3"/>
      <c r="N25" s="3"/>
      <c r="O25" s="3"/>
      <c r="P25" s="3"/>
      <c r="Q25" s="3"/>
      <c r="R25" s="3"/>
      <c r="S25" s="3"/>
      <c r="T25" s="3"/>
      <c r="U25" s="3"/>
      <c r="V25" s="3"/>
      <c r="W25" s="3"/>
      <c r="X25" s="3"/>
      <c r="Y25" s="3"/>
      <c r="Z25" s="3"/>
      <c r="AA25" s="3"/>
      <c r="AB25" s="3"/>
      <c r="AC25" s="3"/>
      <c r="AD25" s="3"/>
      <c r="AE25" s="3">
        <f t="shared" si="0"/>
        <v>355.68</v>
      </c>
      <c r="AF25" s="3">
        <f t="shared" si="1"/>
        <v>4032.08</v>
      </c>
      <c r="AG25">
        <v>24</v>
      </c>
    </row>
    <row r="26" spans="1:33" x14ac:dyDescent="0.25">
      <c r="A26" t="s">
        <v>157</v>
      </c>
      <c r="B26" t="s">
        <v>168</v>
      </c>
      <c r="C26">
        <v>348772242</v>
      </c>
      <c r="D26" s="59" t="s">
        <v>158</v>
      </c>
      <c r="E26" s="3"/>
      <c r="F26" s="3"/>
      <c r="G26" s="3"/>
      <c r="H26" s="3"/>
      <c r="I26" s="3"/>
      <c r="J26" s="3"/>
      <c r="K26" s="3"/>
      <c r="L26" s="3"/>
      <c r="M26" s="3"/>
      <c r="N26" s="3"/>
      <c r="O26" s="3"/>
      <c r="P26" s="3"/>
      <c r="Q26" s="3"/>
      <c r="R26" s="3"/>
      <c r="S26" s="3">
        <v>7.74</v>
      </c>
      <c r="T26" s="3"/>
      <c r="U26" s="3"/>
      <c r="V26" s="3"/>
      <c r="W26" s="3"/>
      <c r="X26" s="3"/>
      <c r="Y26" s="3"/>
      <c r="Z26" s="3"/>
      <c r="AA26" s="3"/>
      <c r="AB26" s="3"/>
      <c r="AC26" s="3"/>
      <c r="AD26" s="3"/>
      <c r="AE26" s="3">
        <f t="shared" si="0"/>
        <v>7.74</v>
      </c>
      <c r="AF26" s="3">
        <f t="shared" si="1"/>
        <v>4039.8199999999997</v>
      </c>
      <c r="AG26">
        <v>25</v>
      </c>
    </row>
    <row r="27" spans="1:33" x14ac:dyDescent="0.25">
      <c r="A27" t="s">
        <v>157</v>
      </c>
      <c r="B27" t="s">
        <v>168</v>
      </c>
      <c r="C27">
        <v>130112369</v>
      </c>
      <c r="D27" s="59" t="s">
        <v>159</v>
      </c>
      <c r="E27" s="3"/>
      <c r="F27" s="3"/>
      <c r="G27" s="3"/>
      <c r="H27" s="3">
        <v>7.71</v>
      </c>
      <c r="I27" s="3"/>
      <c r="J27" s="3"/>
      <c r="K27" s="3"/>
      <c r="L27" s="3"/>
      <c r="M27" s="3"/>
      <c r="N27" s="3"/>
      <c r="O27" s="3"/>
      <c r="P27" s="3"/>
      <c r="Q27" s="3"/>
      <c r="R27" s="3"/>
      <c r="S27" s="3"/>
      <c r="T27" s="3"/>
      <c r="U27" s="3"/>
      <c r="V27" s="3"/>
      <c r="W27" s="3"/>
      <c r="X27" s="3"/>
      <c r="Y27" s="3"/>
      <c r="Z27" s="3"/>
      <c r="AA27" s="3"/>
      <c r="AB27" s="3"/>
      <c r="AC27" s="3"/>
      <c r="AD27" s="3"/>
      <c r="AE27" s="3">
        <f t="shared" si="0"/>
        <v>7.71</v>
      </c>
      <c r="AF27" s="3">
        <f t="shared" si="1"/>
        <v>4047.5299999999997</v>
      </c>
      <c r="AG27">
        <v>26</v>
      </c>
    </row>
    <row r="28" spans="1:33" x14ac:dyDescent="0.25">
      <c r="A28" t="s">
        <v>157</v>
      </c>
      <c r="B28" t="s">
        <v>168</v>
      </c>
      <c r="C28">
        <v>93451006</v>
      </c>
      <c r="D28" s="59" t="s">
        <v>160</v>
      </c>
      <c r="E28" s="3"/>
      <c r="F28" s="3">
        <v>10.66</v>
      </c>
      <c r="G28" s="3"/>
      <c r="H28" s="3"/>
      <c r="I28" s="3"/>
      <c r="J28" s="3"/>
      <c r="K28" s="3"/>
      <c r="L28" s="3"/>
      <c r="M28" s="3"/>
      <c r="N28" s="3"/>
      <c r="O28" s="3"/>
      <c r="P28" s="3"/>
      <c r="Q28" s="3"/>
      <c r="R28" s="3"/>
      <c r="S28" s="3"/>
      <c r="T28" s="3"/>
      <c r="U28" s="3"/>
      <c r="V28" s="3"/>
      <c r="W28" s="3"/>
      <c r="X28" s="3"/>
      <c r="Y28" s="3"/>
      <c r="Z28" s="3"/>
      <c r="AA28" s="3"/>
      <c r="AB28" s="3"/>
      <c r="AC28" s="3"/>
      <c r="AD28" s="3"/>
      <c r="AE28" s="3">
        <f t="shared" si="0"/>
        <v>10.66</v>
      </c>
      <c r="AF28" s="3">
        <f t="shared" si="1"/>
        <v>4058.1899999999996</v>
      </c>
      <c r="AG28">
        <v>27</v>
      </c>
    </row>
    <row r="29" spans="1:33" x14ac:dyDescent="0.25">
      <c r="A29" t="s">
        <v>157</v>
      </c>
      <c r="B29" t="s">
        <v>168</v>
      </c>
      <c r="C29">
        <v>323802508</v>
      </c>
      <c r="D29" s="59" t="s">
        <v>161</v>
      </c>
      <c r="E29" s="3"/>
      <c r="F29" s="3"/>
      <c r="G29" s="3"/>
      <c r="H29" s="3"/>
      <c r="I29" s="3"/>
      <c r="J29" s="3"/>
      <c r="K29" s="3"/>
      <c r="L29" s="3"/>
      <c r="M29" s="3"/>
      <c r="N29" s="3"/>
      <c r="O29" s="3"/>
      <c r="P29" s="3"/>
      <c r="Q29" s="3"/>
      <c r="R29" s="3"/>
      <c r="S29" s="3"/>
      <c r="T29" s="3">
        <v>230.14</v>
      </c>
      <c r="U29" s="3"/>
      <c r="V29" s="3"/>
      <c r="W29" s="3"/>
      <c r="X29" s="3">
        <v>46.03</v>
      </c>
      <c r="Y29" s="3"/>
      <c r="Z29" s="3"/>
      <c r="AA29" s="3"/>
      <c r="AB29" s="3"/>
      <c r="AC29" s="3"/>
      <c r="AD29" s="3"/>
      <c r="AE29" s="3">
        <f t="shared" si="0"/>
        <v>276.16999999999996</v>
      </c>
      <c r="AF29" s="3">
        <f t="shared" si="1"/>
        <v>4334.3599999999997</v>
      </c>
      <c r="AG29">
        <v>28</v>
      </c>
    </row>
    <row r="30" spans="1:33" x14ac:dyDescent="0.25">
      <c r="A30" t="s">
        <v>157</v>
      </c>
      <c r="B30" t="s">
        <v>168</v>
      </c>
      <c r="C30">
        <v>876846460</v>
      </c>
      <c r="D30" s="59" t="s">
        <v>139</v>
      </c>
      <c r="E30" s="3"/>
      <c r="F30" s="3"/>
      <c r="G30" s="3"/>
      <c r="H30" s="3">
        <v>15.78</v>
      </c>
      <c r="I30" s="3"/>
      <c r="J30" s="3"/>
      <c r="K30" s="3"/>
      <c r="L30" s="3"/>
      <c r="M30" s="3"/>
      <c r="N30" s="3"/>
      <c r="O30" s="3"/>
      <c r="P30" s="3"/>
      <c r="Q30" s="3"/>
      <c r="R30" s="3"/>
      <c r="S30" s="3"/>
      <c r="T30" s="3"/>
      <c r="U30" s="3"/>
      <c r="V30" s="3"/>
      <c r="W30" s="3"/>
      <c r="X30" s="3">
        <v>3.15</v>
      </c>
      <c r="Y30" s="3"/>
      <c r="Z30" s="3"/>
      <c r="AA30" s="3"/>
      <c r="AB30" s="3"/>
      <c r="AC30" s="3"/>
      <c r="AD30" s="3"/>
      <c r="AE30" s="3">
        <f t="shared" si="0"/>
        <v>18.93</v>
      </c>
      <c r="AF30" s="3">
        <f t="shared" si="1"/>
        <v>4353.29</v>
      </c>
      <c r="AG30">
        <v>29</v>
      </c>
    </row>
    <row r="31" spans="1:33" x14ac:dyDescent="0.25">
      <c r="A31" t="s">
        <v>157</v>
      </c>
      <c r="B31" t="s">
        <v>168</v>
      </c>
      <c r="C31">
        <v>427830702</v>
      </c>
      <c r="D31" s="59" t="s">
        <v>162</v>
      </c>
      <c r="E31" s="3"/>
      <c r="F31" s="3"/>
      <c r="G31" s="3"/>
      <c r="H31" s="3"/>
      <c r="I31" s="3"/>
      <c r="J31" s="3"/>
      <c r="K31" s="3"/>
      <c r="L31" s="3"/>
      <c r="M31" s="3"/>
      <c r="N31" s="3">
        <v>36</v>
      </c>
      <c r="O31" s="3"/>
      <c r="P31" s="3"/>
      <c r="Q31" s="3"/>
      <c r="R31" s="3"/>
      <c r="S31" s="3"/>
      <c r="T31" s="3"/>
      <c r="U31" s="3"/>
      <c r="V31" s="3"/>
      <c r="W31" s="3"/>
      <c r="X31" s="3"/>
      <c r="Y31" s="3"/>
      <c r="Z31" s="3"/>
      <c r="AA31" s="3"/>
      <c r="AB31" s="3"/>
      <c r="AC31" s="3"/>
      <c r="AD31" s="3"/>
      <c r="AE31" s="3">
        <f t="shared" si="0"/>
        <v>36</v>
      </c>
      <c r="AF31" s="3">
        <f t="shared" si="1"/>
        <v>4389.29</v>
      </c>
      <c r="AG31">
        <v>30</v>
      </c>
    </row>
    <row r="32" spans="1:33" x14ac:dyDescent="0.25">
      <c r="A32" t="s">
        <v>157</v>
      </c>
      <c r="B32" t="s">
        <v>168</v>
      </c>
      <c r="C32">
        <v>334007297</v>
      </c>
      <c r="D32" s="59" t="s">
        <v>163</v>
      </c>
      <c r="E32" s="3"/>
      <c r="F32" s="3"/>
      <c r="G32" s="3"/>
      <c r="H32" s="3"/>
      <c r="J32" s="3">
        <v>377.21</v>
      </c>
      <c r="K32" s="3"/>
      <c r="L32" s="3"/>
      <c r="M32" s="3"/>
      <c r="N32" s="3"/>
      <c r="O32" s="3"/>
      <c r="P32" s="3"/>
      <c r="Q32" s="3"/>
      <c r="R32" s="3"/>
      <c r="S32" s="3"/>
      <c r="T32" s="3"/>
      <c r="U32" s="3"/>
      <c r="V32" s="3"/>
      <c r="W32" s="3"/>
      <c r="X32" s="3"/>
      <c r="Y32" s="3"/>
      <c r="Z32" s="3"/>
      <c r="AA32" s="3"/>
      <c r="AB32" s="3"/>
      <c r="AC32" s="3"/>
      <c r="AD32" s="3"/>
      <c r="AE32" s="3">
        <f t="shared" si="0"/>
        <v>377.21</v>
      </c>
      <c r="AF32" s="3">
        <f t="shared" si="1"/>
        <v>4766.5</v>
      </c>
      <c r="AG32">
        <v>31</v>
      </c>
    </row>
    <row r="33" spans="1:33" ht="30" x14ac:dyDescent="0.25">
      <c r="A33" t="s">
        <v>157</v>
      </c>
      <c r="B33" t="s">
        <v>168</v>
      </c>
      <c r="C33" t="s">
        <v>126</v>
      </c>
      <c r="D33" s="59" t="s">
        <v>164</v>
      </c>
      <c r="E33" s="3"/>
      <c r="F33" s="3"/>
      <c r="G33" s="3"/>
      <c r="H33" s="3"/>
      <c r="I33" s="3"/>
      <c r="J33" s="3"/>
      <c r="K33" s="3"/>
      <c r="L33" s="3"/>
      <c r="M33" s="3"/>
      <c r="N33" s="3"/>
      <c r="O33" s="3"/>
      <c r="P33" s="3"/>
      <c r="Q33" s="3"/>
      <c r="R33" s="3"/>
      <c r="S33" s="3"/>
      <c r="T33" s="3"/>
      <c r="U33" s="3"/>
      <c r="V33" s="3"/>
      <c r="W33" s="3"/>
      <c r="X33" s="3"/>
      <c r="Y33" s="3"/>
      <c r="Z33" s="3"/>
      <c r="AA33" s="3"/>
      <c r="AB33" s="3"/>
      <c r="AC33" s="3"/>
      <c r="AD33" s="3">
        <v>5</v>
      </c>
      <c r="AE33" s="3">
        <f t="shared" si="0"/>
        <v>5</v>
      </c>
      <c r="AF33" s="3">
        <f t="shared" si="1"/>
        <v>4771.5</v>
      </c>
      <c r="AG33">
        <v>32</v>
      </c>
    </row>
    <row r="34" spans="1:33" x14ac:dyDescent="0.25">
      <c r="A34" t="s">
        <v>173</v>
      </c>
      <c r="B34" t="s">
        <v>170</v>
      </c>
      <c r="C34">
        <v>111132384</v>
      </c>
      <c r="D34" s="59" t="s">
        <v>174</v>
      </c>
      <c r="E34" s="3">
        <v>355.68</v>
      </c>
      <c r="F34" s="3"/>
      <c r="G34" s="3"/>
      <c r="H34" s="3"/>
      <c r="I34" s="3"/>
      <c r="J34" s="3"/>
      <c r="K34" s="3"/>
      <c r="L34" s="3"/>
      <c r="M34" s="3"/>
      <c r="N34" s="3"/>
      <c r="O34" s="3"/>
      <c r="P34" s="3"/>
      <c r="Q34" s="3"/>
      <c r="R34" s="3"/>
      <c r="S34" s="3"/>
      <c r="T34" s="3"/>
      <c r="U34" s="3"/>
      <c r="V34" s="3"/>
      <c r="W34" s="3"/>
      <c r="X34" s="3"/>
      <c r="Y34" s="3"/>
      <c r="Z34" s="3"/>
      <c r="AA34" s="3"/>
      <c r="AB34" s="3"/>
      <c r="AC34" s="3"/>
      <c r="AD34" s="3"/>
      <c r="AE34" s="3">
        <f t="shared" ref="AE34:AE64" si="2">SUM(E34:AD34)</f>
        <v>355.68</v>
      </c>
      <c r="AF34" s="3">
        <f t="shared" si="1"/>
        <v>5127.18</v>
      </c>
      <c r="AG34">
        <v>33</v>
      </c>
    </row>
    <row r="35" spans="1:33" x14ac:dyDescent="0.25">
      <c r="A35" t="s">
        <v>175</v>
      </c>
      <c r="B35" t="s">
        <v>170</v>
      </c>
      <c r="C35">
        <v>338012303</v>
      </c>
      <c r="D35" s="59" t="s">
        <v>176</v>
      </c>
      <c r="E35" s="3">
        <v>355.68</v>
      </c>
      <c r="F35" s="3"/>
      <c r="G35" s="3"/>
      <c r="H35" s="3"/>
      <c r="I35" s="3"/>
      <c r="J35" s="3"/>
      <c r="K35" s="3"/>
      <c r="L35" s="3"/>
      <c r="M35" s="3"/>
      <c r="N35" s="3"/>
      <c r="O35" s="3"/>
      <c r="P35" s="3"/>
      <c r="Q35" s="3"/>
      <c r="R35" s="3"/>
      <c r="S35" s="3"/>
      <c r="T35" s="3"/>
      <c r="U35" s="3"/>
      <c r="V35" s="3"/>
      <c r="W35" s="3"/>
      <c r="X35" s="3"/>
      <c r="Y35" s="3"/>
      <c r="Z35" s="3"/>
      <c r="AA35" s="3"/>
      <c r="AB35" s="3"/>
      <c r="AC35" s="3"/>
      <c r="AD35" s="3"/>
      <c r="AE35" s="3">
        <f t="shared" si="2"/>
        <v>355.68</v>
      </c>
      <c r="AF35" s="3">
        <f t="shared" si="1"/>
        <v>5482.8600000000006</v>
      </c>
      <c r="AG35">
        <v>34</v>
      </c>
    </row>
    <row r="36" spans="1:33" ht="30" x14ac:dyDescent="0.25">
      <c r="A36" t="s">
        <v>173</v>
      </c>
      <c r="B36" t="s">
        <v>170</v>
      </c>
      <c r="C36">
        <v>639147905</v>
      </c>
      <c r="D36" s="59" t="s">
        <v>177</v>
      </c>
      <c r="E36" s="3"/>
      <c r="F36" s="3"/>
      <c r="G36" s="3"/>
      <c r="H36" s="3"/>
      <c r="I36" s="3"/>
      <c r="J36" s="3"/>
      <c r="K36" s="3"/>
      <c r="L36" s="3">
        <v>59</v>
      </c>
      <c r="M36" s="3"/>
      <c r="N36" s="3"/>
      <c r="O36" s="3"/>
      <c r="P36" s="3"/>
      <c r="Q36" s="3"/>
      <c r="R36" s="3"/>
      <c r="S36" s="3"/>
      <c r="T36" s="3"/>
      <c r="U36" s="3"/>
      <c r="V36" s="3"/>
      <c r="W36" s="3"/>
      <c r="X36" s="3">
        <v>11.8</v>
      </c>
      <c r="Y36" s="3"/>
      <c r="Z36" s="3"/>
      <c r="AA36" s="3"/>
      <c r="AB36" s="3"/>
      <c r="AC36" s="3"/>
      <c r="AD36" s="3"/>
      <c r="AE36" s="3">
        <f t="shared" si="2"/>
        <v>70.8</v>
      </c>
      <c r="AF36" s="3">
        <f t="shared" si="1"/>
        <v>5553.6600000000008</v>
      </c>
      <c r="AG36">
        <v>35</v>
      </c>
    </row>
    <row r="37" spans="1:33" x14ac:dyDescent="0.25">
      <c r="A37" t="s">
        <v>173</v>
      </c>
      <c r="B37" t="s">
        <v>170</v>
      </c>
      <c r="C37">
        <v>995429401</v>
      </c>
      <c r="D37" s="59" t="s">
        <v>178</v>
      </c>
      <c r="E37" s="3"/>
      <c r="F37" s="3"/>
      <c r="G37" s="3"/>
      <c r="H37" s="3"/>
      <c r="I37" s="3"/>
      <c r="J37" s="3"/>
      <c r="K37" s="3"/>
      <c r="L37" s="3"/>
      <c r="M37" s="3"/>
      <c r="N37" s="3"/>
      <c r="O37" s="3"/>
      <c r="P37" s="3"/>
      <c r="Q37" s="3"/>
      <c r="R37" s="3"/>
      <c r="S37" s="3"/>
      <c r="T37" s="3">
        <v>230.14</v>
      </c>
      <c r="U37" s="3"/>
      <c r="V37" s="3"/>
      <c r="W37" s="3"/>
      <c r="X37" s="3">
        <v>46.03</v>
      </c>
      <c r="Y37" s="3"/>
      <c r="Z37" s="3"/>
      <c r="AA37" s="3"/>
      <c r="AB37" s="3"/>
      <c r="AC37" s="3"/>
      <c r="AD37" s="3"/>
      <c r="AE37" s="3">
        <f t="shared" si="2"/>
        <v>276.16999999999996</v>
      </c>
      <c r="AF37" s="3">
        <f t="shared" si="1"/>
        <v>5829.8300000000008</v>
      </c>
      <c r="AG37">
        <v>36</v>
      </c>
    </row>
    <row r="38" spans="1:33" x14ac:dyDescent="0.25">
      <c r="A38" t="s">
        <v>173</v>
      </c>
      <c r="B38" t="s">
        <v>170</v>
      </c>
      <c r="C38">
        <v>510045363</v>
      </c>
      <c r="D38" s="59" t="s">
        <v>179</v>
      </c>
      <c r="E38" s="3"/>
      <c r="F38" s="3"/>
      <c r="G38" s="3"/>
      <c r="H38" s="3"/>
      <c r="I38" s="3"/>
      <c r="J38" s="3"/>
      <c r="K38" s="3"/>
      <c r="L38" s="3"/>
      <c r="M38" s="3"/>
      <c r="N38" s="3"/>
      <c r="O38" s="3"/>
      <c r="P38" s="3"/>
      <c r="Q38" s="3"/>
      <c r="R38" s="3"/>
      <c r="S38" s="3">
        <v>7.74</v>
      </c>
      <c r="T38" s="3"/>
      <c r="U38" s="3"/>
      <c r="V38" s="3"/>
      <c r="W38" s="3"/>
      <c r="X38" s="3"/>
      <c r="Y38" s="3"/>
      <c r="Z38" s="3"/>
      <c r="AA38" s="3"/>
      <c r="AB38" s="3"/>
      <c r="AC38" s="3"/>
      <c r="AD38" s="3"/>
      <c r="AE38" s="3">
        <f t="shared" si="2"/>
        <v>7.74</v>
      </c>
      <c r="AF38" s="3">
        <f t="shared" si="1"/>
        <v>5837.5700000000006</v>
      </c>
      <c r="AG38">
        <v>37</v>
      </c>
    </row>
    <row r="39" spans="1:33" x14ac:dyDescent="0.25">
      <c r="A39" t="s">
        <v>173</v>
      </c>
      <c r="B39" t="s">
        <v>170</v>
      </c>
      <c r="C39">
        <v>564234206</v>
      </c>
      <c r="D39" s="59" t="s">
        <v>180</v>
      </c>
      <c r="E39" s="3"/>
      <c r="F39" s="3">
        <v>10.66</v>
      </c>
      <c r="G39" s="3"/>
      <c r="H39" s="3"/>
      <c r="I39" s="3"/>
      <c r="J39" s="3"/>
      <c r="K39" s="3"/>
      <c r="L39" s="3"/>
      <c r="M39" s="3"/>
      <c r="N39" s="3"/>
      <c r="O39" s="3"/>
      <c r="P39" s="3"/>
      <c r="Q39" s="3"/>
      <c r="R39" s="3"/>
      <c r="S39" s="3"/>
      <c r="T39" s="3"/>
      <c r="U39" s="3"/>
      <c r="V39" s="3"/>
      <c r="W39" s="3"/>
      <c r="X39" s="3"/>
      <c r="Y39" s="3"/>
      <c r="Z39" s="3"/>
      <c r="AA39" s="3"/>
      <c r="AB39" s="3"/>
      <c r="AC39" s="3"/>
      <c r="AD39" s="3"/>
      <c r="AE39" s="3">
        <f t="shared" si="2"/>
        <v>10.66</v>
      </c>
      <c r="AF39" s="3">
        <f t="shared" si="1"/>
        <v>5848.2300000000005</v>
      </c>
      <c r="AG39">
        <v>38</v>
      </c>
    </row>
    <row r="40" spans="1:33" ht="30" x14ac:dyDescent="0.25">
      <c r="A40" t="s">
        <v>173</v>
      </c>
      <c r="B40" t="s">
        <v>170</v>
      </c>
      <c r="C40">
        <v>217898363</v>
      </c>
      <c r="D40" s="59" t="s">
        <v>181</v>
      </c>
      <c r="E40" s="3"/>
      <c r="F40" s="3"/>
      <c r="G40" s="3"/>
      <c r="H40" s="3">
        <v>76.599999999999994</v>
      </c>
      <c r="I40" s="3"/>
      <c r="J40" s="3"/>
      <c r="K40" s="3"/>
      <c r="L40" s="3"/>
      <c r="M40" s="3"/>
      <c r="N40" s="3"/>
      <c r="O40" s="3"/>
      <c r="P40" s="3"/>
      <c r="Q40" s="3"/>
      <c r="R40" s="3"/>
      <c r="S40" s="3"/>
      <c r="T40" s="3"/>
      <c r="U40" s="3"/>
      <c r="V40" s="3"/>
      <c r="W40" s="3"/>
      <c r="X40" s="3"/>
      <c r="Y40" s="3"/>
      <c r="Z40" s="3"/>
      <c r="AA40" s="3"/>
      <c r="AB40" s="3"/>
      <c r="AC40" s="3"/>
      <c r="AD40" s="3"/>
      <c r="AE40" s="3">
        <f t="shared" si="2"/>
        <v>76.599999999999994</v>
      </c>
      <c r="AF40" s="3">
        <f t="shared" si="1"/>
        <v>5924.8300000000008</v>
      </c>
      <c r="AG40">
        <v>39</v>
      </c>
    </row>
    <row r="41" spans="1:33" ht="30" x14ac:dyDescent="0.25">
      <c r="A41" t="s">
        <v>182</v>
      </c>
      <c r="C41">
        <v>727418327</v>
      </c>
      <c r="D41" s="59" t="s">
        <v>183</v>
      </c>
      <c r="E41" s="3"/>
      <c r="F41" s="3"/>
      <c r="G41" s="3"/>
      <c r="H41" s="3"/>
      <c r="I41" s="3"/>
      <c r="J41" s="3"/>
      <c r="K41" s="3"/>
      <c r="L41" s="3"/>
      <c r="M41" s="3"/>
      <c r="N41" s="3"/>
      <c r="O41" s="3"/>
      <c r="P41" s="3"/>
      <c r="Q41" s="3"/>
      <c r="R41" s="3"/>
      <c r="S41" s="3"/>
      <c r="T41" s="3"/>
      <c r="U41" s="3">
        <v>55.98</v>
      </c>
      <c r="V41" s="3"/>
      <c r="W41" s="3"/>
      <c r="X41" s="3">
        <v>11.2</v>
      </c>
      <c r="Y41" s="3"/>
      <c r="Z41" s="3"/>
      <c r="AA41" s="3"/>
      <c r="AB41" s="3"/>
      <c r="AC41" s="3"/>
      <c r="AD41" s="3"/>
      <c r="AE41" s="3">
        <f t="shared" si="2"/>
        <v>67.179999999999993</v>
      </c>
      <c r="AF41" s="3">
        <f t="shared" si="1"/>
        <v>5992.0100000000011</v>
      </c>
      <c r="AG41">
        <v>40</v>
      </c>
    </row>
    <row r="42" spans="1:33" x14ac:dyDescent="0.25">
      <c r="A42" t="s">
        <v>192</v>
      </c>
      <c r="B42" t="s">
        <v>191</v>
      </c>
      <c r="C42">
        <v>581107959</v>
      </c>
      <c r="D42" s="59" t="s">
        <v>193</v>
      </c>
      <c r="E42" s="3">
        <v>355.68</v>
      </c>
      <c r="F42" s="3"/>
      <c r="G42" s="3"/>
      <c r="H42" s="3"/>
      <c r="I42" s="3"/>
      <c r="J42" s="3"/>
      <c r="K42" s="3"/>
      <c r="L42" s="3"/>
      <c r="M42" s="3"/>
      <c r="N42" s="3"/>
      <c r="O42" s="3"/>
      <c r="P42" s="3"/>
      <c r="Q42" s="3"/>
      <c r="R42" s="3"/>
      <c r="S42" s="3"/>
      <c r="T42" s="3"/>
      <c r="U42" s="3"/>
      <c r="V42" s="3"/>
      <c r="W42" s="3"/>
      <c r="X42" s="3"/>
      <c r="Y42" s="3"/>
      <c r="Z42" s="3"/>
      <c r="AA42" s="3"/>
      <c r="AB42" s="3"/>
      <c r="AC42" s="3"/>
      <c r="AD42" s="3"/>
      <c r="AE42" s="3">
        <f t="shared" si="2"/>
        <v>355.68</v>
      </c>
      <c r="AF42" s="3">
        <f t="shared" si="1"/>
        <v>6347.6900000000014</v>
      </c>
      <c r="AG42">
        <v>41</v>
      </c>
    </row>
    <row r="43" spans="1:33" x14ac:dyDescent="0.25">
      <c r="A43" t="s">
        <v>189</v>
      </c>
      <c r="B43" t="s">
        <v>191</v>
      </c>
      <c r="C43">
        <v>599863454</v>
      </c>
      <c r="D43" s="59" t="s">
        <v>179</v>
      </c>
      <c r="E43" s="3"/>
      <c r="F43" s="3"/>
      <c r="G43" s="3"/>
      <c r="H43" s="3"/>
      <c r="I43" s="3"/>
      <c r="J43" s="3"/>
      <c r="K43" s="3"/>
      <c r="L43" s="3"/>
      <c r="M43" s="3"/>
      <c r="N43" s="3"/>
      <c r="O43" s="3"/>
      <c r="P43" s="3"/>
      <c r="Q43" s="3"/>
      <c r="R43" s="3"/>
      <c r="S43" s="3">
        <v>15.48</v>
      </c>
      <c r="T43" s="3"/>
      <c r="U43" s="3"/>
      <c r="V43" s="3"/>
      <c r="W43" s="3"/>
      <c r="X43" s="3"/>
      <c r="Y43" s="3"/>
      <c r="Z43" s="3"/>
      <c r="AA43" s="3"/>
      <c r="AB43" s="3"/>
      <c r="AC43" s="3"/>
      <c r="AD43" s="3"/>
      <c r="AE43" s="3">
        <f t="shared" si="2"/>
        <v>15.48</v>
      </c>
      <c r="AF43" s="3">
        <f t="shared" si="1"/>
        <v>6363.170000000001</v>
      </c>
      <c r="AG43">
        <v>42</v>
      </c>
    </row>
    <row r="44" spans="1:33" x14ac:dyDescent="0.25">
      <c r="A44" t="s">
        <v>189</v>
      </c>
      <c r="B44" t="s">
        <v>191</v>
      </c>
      <c r="C44">
        <v>599033202</v>
      </c>
      <c r="D44" s="59" t="s">
        <v>194</v>
      </c>
      <c r="E44" s="3"/>
      <c r="F44" s="3">
        <v>21.32</v>
      </c>
      <c r="G44" s="3"/>
      <c r="H44" s="3"/>
      <c r="I44" s="3"/>
      <c r="J44" s="3"/>
      <c r="K44" s="3"/>
      <c r="L44" s="3"/>
      <c r="M44" s="3"/>
      <c r="N44" s="3"/>
      <c r="O44" s="3"/>
      <c r="P44" s="3"/>
      <c r="Q44" s="3"/>
      <c r="R44" s="3"/>
      <c r="S44" s="3"/>
      <c r="T44" s="3"/>
      <c r="U44" s="3"/>
      <c r="V44" s="3"/>
      <c r="W44" s="3"/>
      <c r="X44" s="3"/>
      <c r="Y44" s="3"/>
      <c r="Z44" s="3"/>
      <c r="AA44" s="3"/>
      <c r="AB44" s="3"/>
      <c r="AC44" s="3"/>
      <c r="AD44" s="3"/>
      <c r="AE44" s="3">
        <f t="shared" si="2"/>
        <v>21.32</v>
      </c>
      <c r="AF44" s="3">
        <f t="shared" si="1"/>
        <v>6384.4900000000007</v>
      </c>
      <c r="AG44">
        <v>43</v>
      </c>
    </row>
    <row r="45" spans="1:33" x14ac:dyDescent="0.25">
      <c r="A45" t="s">
        <v>189</v>
      </c>
      <c r="B45" t="s">
        <v>191</v>
      </c>
      <c r="C45">
        <v>57097127</v>
      </c>
      <c r="D45" s="59" t="s">
        <v>195</v>
      </c>
      <c r="E45" s="3"/>
      <c r="F45" s="3"/>
      <c r="G45" s="3"/>
      <c r="H45" s="3"/>
      <c r="I45" s="3"/>
      <c r="J45" s="3"/>
      <c r="K45" s="3"/>
      <c r="L45" s="3"/>
      <c r="M45" s="3"/>
      <c r="N45" s="3"/>
      <c r="O45" s="3"/>
      <c r="P45" s="3"/>
      <c r="Q45" s="3"/>
      <c r="R45" s="3"/>
      <c r="S45" s="3"/>
      <c r="T45" s="3">
        <v>230.14</v>
      </c>
      <c r="U45" s="3"/>
      <c r="V45" s="3"/>
      <c r="W45" s="3"/>
      <c r="X45" s="3">
        <v>46.03</v>
      </c>
      <c r="Y45" s="3"/>
      <c r="Z45" s="3"/>
      <c r="AA45" s="3"/>
      <c r="AB45" s="3"/>
      <c r="AC45" s="3"/>
      <c r="AD45" s="3"/>
      <c r="AE45" s="3">
        <f t="shared" si="2"/>
        <v>276.16999999999996</v>
      </c>
      <c r="AF45" s="3">
        <f t="shared" si="1"/>
        <v>6660.6600000000008</v>
      </c>
      <c r="AG45">
        <v>44</v>
      </c>
    </row>
    <row r="46" spans="1:33" x14ac:dyDescent="0.25">
      <c r="A46" t="s">
        <v>189</v>
      </c>
      <c r="B46" t="s">
        <v>191</v>
      </c>
      <c r="C46">
        <v>471436440</v>
      </c>
      <c r="D46" s="59" t="s">
        <v>196</v>
      </c>
      <c r="E46" s="3"/>
      <c r="F46" s="3"/>
      <c r="G46" s="3"/>
      <c r="H46" s="3"/>
      <c r="I46" s="3"/>
      <c r="J46" s="3"/>
      <c r="K46" s="3"/>
      <c r="L46" s="3"/>
      <c r="M46" s="3"/>
      <c r="N46" s="3"/>
      <c r="O46" s="3"/>
      <c r="P46" s="3"/>
      <c r="Q46" s="3"/>
      <c r="R46" s="3"/>
      <c r="S46" s="3"/>
      <c r="T46" s="3">
        <v>230.14</v>
      </c>
      <c r="U46" s="3"/>
      <c r="V46" s="3"/>
      <c r="W46" s="3"/>
      <c r="X46" s="3">
        <v>46.03</v>
      </c>
      <c r="Y46" s="3"/>
      <c r="Z46" s="3"/>
      <c r="AA46" s="3"/>
      <c r="AB46" s="3"/>
      <c r="AC46" s="3"/>
      <c r="AD46" s="3"/>
      <c r="AE46" s="3">
        <f t="shared" si="2"/>
        <v>276.16999999999996</v>
      </c>
      <c r="AF46" s="3">
        <f t="shared" si="1"/>
        <v>6936.8300000000008</v>
      </c>
      <c r="AG46">
        <v>45</v>
      </c>
    </row>
    <row r="47" spans="1:33" x14ac:dyDescent="0.25">
      <c r="A47" t="s">
        <v>189</v>
      </c>
      <c r="B47" t="s">
        <v>191</v>
      </c>
      <c r="C47">
        <v>661818218</v>
      </c>
      <c r="D47" s="59" t="s">
        <v>197</v>
      </c>
      <c r="E47" s="3"/>
      <c r="F47" s="3"/>
      <c r="G47" s="3"/>
      <c r="I47" s="3"/>
      <c r="J47" s="3"/>
      <c r="K47" s="3"/>
      <c r="L47" s="3"/>
      <c r="M47" s="3"/>
      <c r="N47" s="3">
        <v>28</v>
      </c>
      <c r="O47" s="3"/>
      <c r="P47" s="3"/>
      <c r="Q47" s="3"/>
      <c r="R47" s="3"/>
      <c r="S47" s="3"/>
      <c r="T47" s="3"/>
      <c r="U47" s="3"/>
      <c r="V47" s="3"/>
      <c r="W47" s="3"/>
      <c r="X47" s="3">
        <v>5.6</v>
      </c>
      <c r="Y47" s="3"/>
      <c r="Z47" s="3"/>
      <c r="AA47" s="3"/>
      <c r="AB47" s="3"/>
      <c r="AC47" s="3"/>
      <c r="AD47" s="3"/>
      <c r="AE47" s="3">
        <f t="shared" si="2"/>
        <v>33.6</v>
      </c>
      <c r="AF47" s="3">
        <f t="shared" si="1"/>
        <v>6970.4300000000012</v>
      </c>
      <c r="AG47">
        <v>46</v>
      </c>
    </row>
    <row r="48" spans="1:33" ht="30" x14ac:dyDescent="0.25">
      <c r="A48" t="s">
        <v>189</v>
      </c>
      <c r="B48" t="s">
        <v>191</v>
      </c>
      <c r="C48">
        <v>676507873</v>
      </c>
      <c r="D48" s="59" t="s">
        <v>198</v>
      </c>
      <c r="E48" s="3"/>
      <c r="F48" s="3"/>
      <c r="G48" s="3"/>
      <c r="H48" s="3">
        <v>66</v>
      </c>
      <c r="I48" s="3"/>
      <c r="J48" s="3"/>
      <c r="K48" s="3"/>
      <c r="L48" s="3"/>
      <c r="M48" s="3"/>
      <c r="N48" s="3"/>
      <c r="O48" s="3"/>
      <c r="P48" s="3"/>
      <c r="Q48" s="3"/>
      <c r="R48" s="3"/>
      <c r="S48" s="3"/>
      <c r="T48" s="3"/>
      <c r="U48" s="3"/>
      <c r="V48" s="3"/>
      <c r="W48" s="3"/>
      <c r="X48" s="3"/>
      <c r="Y48" s="3"/>
      <c r="Z48" s="3"/>
      <c r="AA48" s="3"/>
      <c r="AB48" s="3"/>
      <c r="AC48" s="3"/>
      <c r="AD48" s="3"/>
      <c r="AE48" s="3">
        <f t="shared" si="2"/>
        <v>66</v>
      </c>
      <c r="AF48" s="3">
        <f t="shared" si="1"/>
        <v>7036.4300000000012</v>
      </c>
      <c r="AG48">
        <v>47</v>
      </c>
    </row>
    <row r="49" spans="1:33" ht="30" x14ac:dyDescent="0.25">
      <c r="A49" t="s">
        <v>189</v>
      </c>
      <c r="B49" t="s">
        <v>191</v>
      </c>
      <c r="C49">
        <v>305082652</v>
      </c>
      <c r="D49" s="59" t="s">
        <v>199</v>
      </c>
      <c r="E49" s="3"/>
      <c r="F49" s="3"/>
      <c r="G49" s="3"/>
      <c r="H49" s="3"/>
      <c r="I49" s="3"/>
      <c r="J49" s="3"/>
      <c r="K49" s="3"/>
      <c r="L49" s="3"/>
      <c r="M49" s="3"/>
      <c r="N49" s="3"/>
      <c r="O49" s="3"/>
      <c r="P49" s="3"/>
      <c r="Q49" s="3"/>
      <c r="R49" s="3">
        <v>100</v>
      </c>
      <c r="S49" s="3"/>
      <c r="T49" s="3"/>
      <c r="U49" s="3"/>
      <c r="V49" s="3"/>
      <c r="W49" s="3"/>
      <c r="X49" s="3">
        <v>20</v>
      </c>
      <c r="Y49" s="3"/>
      <c r="Z49" s="3"/>
      <c r="AA49" s="3"/>
      <c r="AB49" s="3"/>
      <c r="AC49" s="3"/>
      <c r="AD49" s="3"/>
      <c r="AE49" s="3">
        <f t="shared" si="2"/>
        <v>120</v>
      </c>
      <c r="AF49" s="3">
        <f t="shared" si="1"/>
        <v>7156.4300000000012</v>
      </c>
      <c r="AG49">
        <v>48</v>
      </c>
    </row>
    <row r="50" spans="1:33" x14ac:dyDescent="0.25">
      <c r="A50" t="s">
        <v>202</v>
      </c>
      <c r="C50" t="s">
        <v>126</v>
      </c>
      <c r="D50" s="59" t="s">
        <v>203</v>
      </c>
      <c r="E50" s="3"/>
      <c r="F50" s="3"/>
      <c r="G50" s="3"/>
      <c r="H50" s="3"/>
      <c r="I50" s="3"/>
      <c r="J50" s="3"/>
      <c r="K50" s="3"/>
      <c r="L50" s="3"/>
      <c r="M50" s="3"/>
      <c r="N50" s="3"/>
      <c r="O50" s="3"/>
      <c r="P50" s="3"/>
      <c r="Q50" s="3"/>
      <c r="R50" s="3"/>
      <c r="S50" s="3"/>
      <c r="T50" s="3"/>
      <c r="U50" s="3"/>
      <c r="V50" s="3"/>
      <c r="W50" s="3"/>
      <c r="X50" s="3"/>
      <c r="Y50" s="3"/>
      <c r="Z50" s="3"/>
      <c r="AA50" s="3"/>
      <c r="AB50" s="3"/>
      <c r="AC50" s="3"/>
      <c r="AD50" s="3">
        <v>18</v>
      </c>
      <c r="AE50" s="3">
        <f t="shared" si="2"/>
        <v>18</v>
      </c>
      <c r="AF50" s="3">
        <f t="shared" si="1"/>
        <v>7174.4300000000012</v>
      </c>
    </row>
    <row r="51" spans="1:33" x14ac:dyDescent="0.25">
      <c r="A51" t="s">
        <v>204</v>
      </c>
      <c r="B51" t="s">
        <v>205</v>
      </c>
      <c r="C51">
        <v>400170404</v>
      </c>
      <c r="D51" s="59" t="s">
        <v>206</v>
      </c>
      <c r="E51" s="3">
        <v>311.48</v>
      </c>
      <c r="F51" s="3"/>
      <c r="G51" s="3"/>
      <c r="H51" s="3"/>
      <c r="I51" s="3"/>
      <c r="J51" s="3"/>
      <c r="K51" s="3"/>
      <c r="L51" s="3"/>
      <c r="M51" s="3"/>
      <c r="N51" s="3"/>
      <c r="O51" s="3"/>
      <c r="P51" s="3"/>
      <c r="Q51" s="3"/>
      <c r="R51" s="3"/>
      <c r="S51" s="3"/>
      <c r="T51" s="3"/>
      <c r="U51" s="3"/>
      <c r="V51" s="3"/>
      <c r="W51" s="3"/>
      <c r="X51" s="3"/>
      <c r="Y51" s="3"/>
      <c r="Z51" s="3"/>
      <c r="AA51" s="3"/>
      <c r="AB51" s="3"/>
      <c r="AC51" s="3"/>
      <c r="AD51" s="3"/>
      <c r="AE51" s="3">
        <f t="shared" si="2"/>
        <v>311.48</v>
      </c>
      <c r="AF51" s="3">
        <f t="shared" si="1"/>
        <v>7485.9100000000017</v>
      </c>
      <c r="AG51">
        <v>49</v>
      </c>
    </row>
    <row r="52" spans="1:33" x14ac:dyDescent="0.25">
      <c r="A52" t="s">
        <v>204</v>
      </c>
      <c r="B52" t="s">
        <v>205</v>
      </c>
      <c r="C52">
        <v>151196198</v>
      </c>
      <c r="D52" s="59" t="s">
        <v>207</v>
      </c>
      <c r="E52" s="3">
        <v>44.2</v>
      </c>
      <c r="F52" s="3"/>
      <c r="G52" s="3"/>
      <c r="H52" s="3"/>
      <c r="I52" s="3"/>
      <c r="J52" s="3"/>
      <c r="K52" s="3"/>
      <c r="L52" s="3"/>
      <c r="M52" s="3"/>
      <c r="N52" s="3"/>
      <c r="O52" s="3"/>
      <c r="P52" s="3"/>
      <c r="Q52" s="3"/>
      <c r="R52" s="3"/>
      <c r="S52" s="3"/>
      <c r="T52" s="3"/>
      <c r="U52" s="3"/>
      <c r="V52" s="3"/>
      <c r="W52" s="3"/>
      <c r="X52" s="3"/>
      <c r="Y52" s="3"/>
      <c r="Z52" s="3"/>
      <c r="AA52" s="3"/>
      <c r="AB52" s="3"/>
      <c r="AC52" s="3"/>
      <c r="AD52" s="3"/>
      <c r="AE52" s="3">
        <f t="shared" si="2"/>
        <v>44.2</v>
      </c>
      <c r="AF52" s="3">
        <f t="shared" si="1"/>
        <v>7530.1100000000015</v>
      </c>
      <c r="AG52">
        <v>50</v>
      </c>
    </row>
    <row r="53" spans="1:33" x14ac:dyDescent="0.25">
      <c r="A53" t="s">
        <v>204</v>
      </c>
      <c r="B53" t="s">
        <v>205</v>
      </c>
      <c r="C53">
        <v>333053107</v>
      </c>
      <c r="D53" s="59" t="s">
        <v>118</v>
      </c>
      <c r="E53" s="3"/>
      <c r="F53" s="3"/>
      <c r="G53" s="3"/>
      <c r="H53" s="3">
        <v>14.67</v>
      </c>
      <c r="I53" s="3"/>
      <c r="J53" s="3"/>
      <c r="K53" s="3"/>
      <c r="L53" s="3"/>
      <c r="M53" s="3"/>
      <c r="N53" s="3"/>
      <c r="O53" s="3"/>
      <c r="P53" s="3"/>
      <c r="Q53" s="3"/>
      <c r="R53" s="3"/>
      <c r="S53" s="3"/>
      <c r="T53" s="3"/>
      <c r="U53" s="3"/>
      <c r="V53" s="3"/>
      <c r="W53" s="3"/>
      <c r="X53" s="3"/>
      <c r="Y53" s="3"/>
      <c r="Z53" s="3"/>
      <c r="AA53" s="3"/>
      <c r="AB53" s="3"/>
      <c r="AC53" s="3"/>
      <c r="AD53" s="3"/>
      <c r="AE53" s="3">
        <f t="shared" si="2"/>
        <v>14.67</v>
      </c>
      <c r="AF53" s="3">
        <f t="shared" si="1"/>
        <v>7544.7800000000016</v>
      </c>
      <c r="AG53">
        <v>51</v>
      </c>
    </row>
    <row r="54" spans="1:33" x14ac:dyDescent="0.25">
      <c r="A54" t="s">
        <v>204</v>
      </c>
      <c r="B54" t="s">
        <v>205</v>
      </c>
      <c r="C54">
        <v>628649963</v>
      </c>
      <c r="D54" s="59" t="s">
        <v>208</v>
      </c>
      <c r="E54" s="3"/>
      <c r="F54" s="3"/>
      <c r="G54" s="3"/>
      <c r="H54" s="3"/>
      <c r="I54" s="3"/>
      <c r="J54" s="3"/>
      <c r="K54" s="3"/>
      <c r="L54" s="3"/>
      <c r="M54" s="3"/>
      <c r="N54" s="3"/>
      <c r="O54" s="3"/>
      <c r="P54" s="3"/>
      <c r="Q54" s="3"/>
      <c r="R54" s="3"/>
      <c r="S54" s="3">
        <v>7.74</v>
      </c>
      <c r="T54" s="3"/>
      <c r="U54" s="3"/>
      <c r="V54" s="3"/>
      <c r="W54" s="3"/>
      <c r="X54" s="3"/>
      <c r="Y54" s="3"/>
      <c r="Z54" s="3"/>
      <c r="AA54" s="3"/>
      <c r="AB54" s="3"/>
      <c r="AC54" s="3"/>
      <c r="AD54" s="3"/>
      <c r="AE54" s="3">
        <f t="shared" si="2"/>
        <v>7.74</v>
      </c>
      <c r="AF54" s="3">
        <f t="shared" si="1"/>
        <v>7552.5200000000013</v>
      </c>
      <c r="AG54">
        <v>52</v>
      </c>
    </row>
    <row r="55" spans="1:33" x14ac:dyDescent="0.25">
      <c r="A55" t="s">
        <v>204</v>
      </c>
      <c r="B55" t="s">
        <v>205</v>
      </c>
      <c r="C55">
        <v>758810075</v>
      </c>
      <c r="D55" s="59" t="s">
        <v>209</v>
      </c>
      <c r="E55" s="3"/>
      <c r="F55" s="3">
        <v>10.66</v>
      </c>
      <c r="G55" s="3"/>
      <c r="H55" s="3"/>
      <c r="I55" s="3"/>
      <c r="J55" s="3"/>
      <c r="K55" s="3"/>
      <c r="L55" s="3"/>
      <c r="M55" s="3"/>
      <c r="N55" s="3"/>
      <c r="O55" s="3"/>
      <c r="P55" s="3"/>
      <c r="Q55" s="3"/>
      <c r="R55" s="3"/>
      <c r="S55" s="3"/>
      <c r="T55" s="3"/>
      <c r="U55" s="3"/>
      <c r="V55" s="3"/>
      <c r="W55" s="3"/>
      <c r="X55" s="3"/>
      <c r="Y55" s="3"/>
      <c r="Z55" s="3"/>
      <c r="AA55" s="3"/>
      <c r="AB55" s="3"/>
      <c r="AC55" s="3"/>
      <c r="AD55" s="3"/>
      <c r="AE55" s="3">
        <f t="shared" si="2"/>
        <v>10.66</v>
      </c>
      <c r="AF55" s="3">
        <f t="shared" si="1"/>
        <v>7563.1800000000012</v>
      </c>
      <c r="AG55">
        <v>53</v>
      </c>
    </row>
    <row r="56" spans="1:33" ht="30" x14ac:dyDescent="0.25">
      <c r="A56" t="s">
        <v>204</v>
      </c>
      <c r="B56" t="s">
        <v>205</v>
      </c>
      <c r="C56">
        <v>221550894</v>
      </c>
      <c r="D56" s="59" t="s">
        <v>345</v>
      </c>
      <c r="E56" s="3"/>
      <c r="F56" s="3"/>
      <c r="G56" s="3"/>
      <c r="H56" s="3"/>
      <c r="I56" s="3"/>
      <c r="J56" s="3"/>
      <c r="K56" s="3"/>
      <c r="L56" s="3"/>
      <c r="M56" s="3"/>
      <c r="N56" s="3"/>
      <c r="O56" s="3"/>
      <c r="P56" s="3"/>
      <c r="Q56" s="3"/>
      <c r="R56" s="3"/>
      <c r="S56" s="3"/>
      <c r="T56" s="3"/>
      <c r="U56" s="3"/>
      <c r="V56" s="3"/>
      <c r="W56" s="3"/>
      <c r="X56" s="3">
        <v>9</v>
      </c>
      <c r="Y56" s="3"/>
      <c r="Z56" s="3"/>
      <c r="AA56" s="3"/>
      <c r="AB56" s="3"/>
      <c r="AC56" s="3">
        <v>195</v>
      </c>
      <c r="AD56" s="3"/>
      <c r="AE56" s="3">
        <f t="shared" si="2"/>
        <v>204</v>
      </c>
      <c r="AF56" s="3">
        <f t="shared" si="1"/>
        <v>7767.1800000000012</v>
      </c>
      <c r="AG56">
        <v>54</v>
      </c>
    </row>
    <row r="57" spans="1:33" x14ac:dyDescent="0.25">
      <c r="A57" t="s">
        <v>204</v>
      </c>
      <c r="B57" t="s">
        <v>205</v>
      </c>
      <c r="C57">
        <v>903669946</v>
      </c>
      <c r="D57" s="59" t="s">
        <v>210</v>
      </c>
      <c r="E57" s="3"/>
      <c r="F57" s="3"/>
      <c r="G57" s="3"/>
      <c r="H57" s="3"/>
      <c r="I57" s="3"/>
      <c r="J57" s="3"/>
      <c r="K57" s="3"/>
      <c r="L57" s="3"/>
      <c r="M57" s="3"/>
      <c r="N57" s="3"/>
      <c r="O57" s="3"/>
      <c r="P57" s="3"/>
      <c r="Q57" s="3"/>
      <c r="R57" s="3"/>
      <c r="S57" s="3"/>
      <c r="U57" s="3">
        <v>70</v>
      </c>
      <c r="V57" s="3"/>
      <c r="W57" s="3"/>
      <c r="X57" s="3">
        <v>14</v>
      </c>
      <c r="Y57" s="3"/>
      <c r="Z57" s="3"/>
      <c r="AA57" s="3"/>
      <c r="AB57" s="3"/>
      <c r="AC57" s="3"/>
      <c r="AD57" s="3"/>
      <c r="AE57" s="3">
        <f t="shared" si="2"/>
        <v>84</v>
      </c>
      <c r="AF57" s="3">
        <f t="shared" si="1"/>
        <v>7851.1800000000012</v>
      </c>
      <c r="AG57">
        <v>55</v>
      </c>
    </row>
    <row r="58" spans="1:33" x14ac:dyDescent="0.25">
      <c r="A58" t="s">
        <v>204</v>
      </c>
      <c r="B58" t="s">
        <v>205</v>
      </c>
      <c r="C58">
        <v>886659382</v>
      </c>
      <c r="D58" s="59" t="s">
        <v>211</v>
      </c>
      <c r="E58" s="3"/>
      <c r="F58" s="3"/>
      <c r="G58" s="3"/>
      <c r="H58" s="3"/>
      <c r="I58" s="3"/>
      <c r="J58" s="3"/>
      <c r="K58" s="3"/>
      <c r="L58" s="3"/>
      <c r="M58" s="3"/>
      <c r="N58" s="3"/>
      <c r="O58" s="3"/>
      <c r="P58" s="3"/>
      <c r="Q58" s="3"/>
      <c r="R58" s="3"/>
      <c r="S58" s="3"/>
      <c r="T58" s="3">
        <v>230.14</v>
      </c>
      <c r="U58" s="3"/>
      <c r="V58" s="3"/>
      <c r="W58" s="3"/>
      <c r="X58" s="3">
        <v>46.03</v>
      </c>
      <c r="Y58" s="3"/>
      <c r="Z58" s="3"/>
      <c r="AA58" s="3"/>
      <c r="AB58" s="3"/>
      <c r="AC58" s="3"/>
      <c r="AD58" s="3"/>
      <c r="AE58" s="3">
        <f t="shared" si="2"/>
        <v>276.16999999999996</v>
      </c>
      <c r="AF58" s="3">
        <f t="shared" si="1"/>
        <v>8127.3500000000013</v>
      </c>
      <c r="AG58">
        <v>56</v>
      </c>
    </row>
    <row r="59" spans="1:33" x14ac:dyDescent="0.25">
      <c r="A59" t="s">
        <v>214</v>
      </c>
      <c r="B59" t="s">
        <v>215</v>
      </c>
      <c r="C59">
        <v>960072478</v>
      </c>
      <c r="D59" s="59" t="s">
        <v>225</v>
      </c>
      <c r="E59" s="3">
        <v>311.48</v>
      </c>
      <c r="F59" s="3"/>
      <c r="G59" s="3"/>
      <c r="H59" s="3"/>
      <c r="I59" s="3"/>
      <c r="J59" s="3"/>
      <c r="K59" s="3"/>
      <c r="L59" s="3"/>
      <c r="M59" s="3"/>
      <c r="N59" s="3"/>
      <c r="O59" s="3"/>
      <c r="P59" s="3"/>
      <c r="Q59" s="3"/>
      <c r="R59" s="3"/>
      <c r="S59" s="3"/>
      <c r="T59" s="3"/>
      <c r="U59" s="3"/>
      <c r="V59" s="3"/>
      <c r="W59" s="3"/>
      <c r="X59" s="3"/>
      <c r="Y59" s="3"/>
      <c r="Z59" s="3"/>
      <c r="AA59" s="3"/>
      <c r="AB59" s="3"/>
      <c r="AC59" s="3"/>
      <c r="AD59" s="3"/>
      <c r="AE59" s="3">
        <f t="shared" si="2"/>
        <v>311.48</v>
      </c>
      <c r="AF59" s="3">
        <f t="shared" si="1"/>
        <v>8438.8300000000017</v>
      </c>
      <c r="AG59">
        <v>57</v>
      </c>
    </row>
    <row r="60" spans="1:33" ht="30" x14ac:dyDescent="0.25">
      <c r="A60" t="s">
        <v>214</v>
      </c>
      <c r="B60" t="s">
        <v>215</v>
      </c>
      <c r="C60">
        <v>18598876</v>
      </c>
      <c r="D60" s="59" t="s">
        <v>216</v>
      </c>
      <c r="E60" s="3"/>
      <c r="F60" s="3"/>
      <c r="G60" s="3"/>
      <c r="H60" s="3"/>
      <c r="I60" s="3"/>
      <c r="J60" s="3"/>
      <c r="K60" s="3"/>
      <c r="L60" s="3"/>
      <c r="M60" s="3"/>
      <c r="N60" s="3"/>
      <c r="O60" s="3"/>
      <c r="P60" s="3"/>
      <c r="Q60" s="3"/>
      <c r="R60" s="3"/>
      <c r="S60" s="3">
        <v>76.59</v>
      </c>
      <c r="T60" s="3"/>
      <c r="U60" s="3"/>
      <c r="V60" s="3"/>
      <c r="W60" s="3"/>
      <c r="X60" s="3"/>
      <c r="Y60" s="3"/>
      <c r="Z60" s="3"/>
      <c r="AA60" s="3"/>
      <c r="AB60" s="3"/>
      <c r="AC60" s="3"/>
      <c r="AD60" s="3"/>
      <c r="AE60" s="3">
        <f t="shared" si="2"/>
        <v>76.59</v>
      </c>
      <c r="AF60" s="3">
        <f t="shared" si="1"/>
        <v>8515.4200000000019</v>
      </c>
      <c r="AG60">
        <v>58</v>
      </c>
    </row>
    <row r="61" spans="1:33" x14ac:dyDescent="0.25">
      <c r="A61" t="s">
        <v>214</v>
      </c>
      <c r="B61" t="s">
        <v>215</v>
      </c>
      <c r="C61">
        <v>687168474</v>
      </c>
      <c r="D61" s="59" t="s">
        <v>217</v>
      </c>
      <c r="E61" s="3"/>
      <c r="F61" s="3">
        <v>10.66</v>
      </c>
      <c r="G61" s="3"/>
      <c r="H61" s="3"/>
      <c r="I61" s="3"/>
      <c r="J61" s="3"/>
      <c r="K61" s="3"/>
      <c r="L61" s="3"/>
      <c r="M61" s="3"/>
      <c r="N61" s="3"/>
      <c r="O61" s="3"/>
      <c r="P61" s="3"/>
      <c r="Q61" s="3"/>
      <c r="R61" s="3"/>
      <c r="S61" s="3"/>
      <c r="T61" s="3"/>
      <c r="U61" s="3"/>
      <c r="V61" s="3"/>
      <c r="W61" s="3"/>
      <c r="X61" s="3"/>
      <c r="Y61" s="3"/>
      <c r="Z61" s="3"/>
      <c r="AA61" s="3"/>
      <c r="AB61" s="3"/>
      <c r="AC61" s="3"/>
      <c r="AD61" s="3"/>
      <c r="AE61" s="3">
        <f t="shared" si="2"/>
        <v>10.66</v>
      </c>
      <c r="AF61" s="3">
        <f t="shared" si="1"/>
        <v>8526.0800000000017</v>
      </c>
      <c r="AG61">
        <v>59</v>
      </c>
    </row>
    <row r="62" spans="1:33" x14ac:dyDescent="0.25">
      <c r="A62" t="s">
        <v>214</v>
      </c>
      <c r="B62" t="s">
        <v>215</v>
      </c>
      <c r="C62">
        <v>66714993</v>
      </c>
      <c r="D62" s="59" t="s">
        <v>218</v>
      </c>
      <c r="E62" s="3"/>
      <c r="F62" s="3"/>
      <c r="G62" s="3"/>
      <c r="H62" s="3"/>
      <c r="I62" s="3"/>
      <c r="J62" s="3"/>
      <c r="K62" s="3"/>
      <c r="L62" s="3"/>
      <c r="M62" s="3"/>
      <c r="N62" s="3"/>
      <c r="O62" s="3"/>
      <c r="P62" s="3"/>
      <c r="Q62" s="3"/>
      <c r="R62" s="3"/>
      <c r="S62" s="3"/>
      <c r="T62" s="3">
        <v>230.14</v>
      </c>
      <c r="U62" s="3"/>
      <c r="V62" s="3"/>
      <c r="W62" s="3"/>
      <c r="X62" s="3">
        <v>46.03</v>
      </c>
      <c r="Y62" s="3"/>
      <c r="Z62" s="3"/>
      <c r="AA62" s="3"/>
      <c r="AB62" s="3"/>
      <c r="AC62" s="3"/>
      <c r="AD62" s="3"/>
      <c r="AE62" s="3">
        <f t="shared" si="2"/>
        <v>276.16999999999996</v>
      </c>
      <c r="AF62" s="3">
        <f t="shared" si="1"/>
        <v>8802.2500000000018</v>
      </c>
      <c r="AG62">
        <v>60</v>
      </c>
    </row>
    <row r="63" spans="1:33" x14ac:dyDescent="0.25">
      <c r="A63" t="s">
        <v>214</v>
      </c>
      <c r="B63" t="s">
        <v>215</v>
      </c>
      <c r="C63">
        <v>877739834</v>
      </c>
      <c r="D63" s="59" t="s">
        <v>219</v>
      </c>
      <c r="E63" s="3"/>
      <c r="F63" s="3"/>
      <c r="G63" s="3"/>
      <c r="H63" s="3"/>
      <c r="I63" s="3"/>
      <c r="J63" s="3"/>
      <c r="K63" s="3"/>
      <c r="L63" s="3"/>
      <c r="M63" s="3"/>
      <c r="N63" s="3"/>
      <c r="O63" s="3"/>
      <c r="P63" s="3"/>
      <c r="Q63" s="3"/>
      <c r="R63" s="3"/>
      <c r="S63" s="3"/>
      <c r="T63" s="3"/>
      <c r="U63" s="3">
        <v>30</v>
      </c>
      <c r="V63" s="3"/>
      <c r="W63" s="3"/>
      <c r="X63" s="3">
        <v>6</v>
      </c>
      <c r="Y63" s="3"/>
      <c r="Z63" s="3"/>
      <c r="AA63" s="3"/>
      <c r="AB63" s="3"/>
      <c r="AC63" s="3"/>
      <c r="AD63" s="3"/>
      <c r="AE63" s="3">
        <f t="shared" si="2"/>
        <v>36</v>
      </c>
      <c r="AF63" s="3">
        <f t="shared" si="1"/>
        <v>8838.2500000000018</v>
      </c>
      <c r="AG63">
        <v>61</v>
      </c>
    </row>
    <row r="64" spans="1:33" ht="30" x14ac:dyDescent="0.25">
      <c r="A64" t="s">
        <v>214</v>
      </c>
      <c r="B64" t="s">
        <v>215</v>
      </c>
      <c r="C64">
        <v>9682223</v>
      </c>
      <c r="D64" s="59" t="s">
        <v>220</v>
      </c>
      <c r="E64" s="3"/>
      <c r="F64" s="3"/>
      <c r="G64" s="3"/>
      <c r="H64" s="3"/>
      <c r="I64" s="3"/>
      <c r="J64" s="3"/>
      <c r="K64" s="3"/>
      <c r="L64" s="3"/>
      <c r="M64" s="3"/>
      <c r="N64" s="3"/>
      <c r="O64" s="3"/>
      <c r="P64" s="3"/>
      <c r="Q64" s="3"/>
      <c r="R64" s="3"/>
      <c r="S64" s="3"/>
      <c r="T64" s="3"/>
      <c r="U64" s="3"/>
      <c r="V64" s="3"/>
      <c r="W64" s="3"/>
      <c r="X64" s="3"/>
      <c r="Y64" s="3"/>
      <c r="Z64" s="3">
        <v>250</v>
      </c>
      <c r="AA64" s="3"/>
      <c r="AB64" s="3"/>
      <c r="AC64" s="3"/>
      <c r="AD64" s="3"/>
      <c r="AE64" s="3">
        <f t="shared" si="2"/>
        <v>250</v>
      </c>
      <c r="AF64" s="3">
        <f t="shared" si="1"/>
        <v>9088.2500000000018</v>
      </c>
      <c r="AG64">
        <v>62</v>
      </c>
    </row>
    <row r="65" spans="1:33" x14ac:dyDescent="0.25">
      <c r="A65" t="s">
        <v>272</v>
      </c>
      <c r="B65" t="s">
        <v>270</v>
      </c>
      <c r="C65">
        <v>343922588</v>
      </c>
      <c r="D65" s="59" t="s">
        <v>273</v>
      </c>
      <c r="E65" s="3">
        <v>311.48</v>
      </c>
      <c r="F65" s="3"/>
      <c r="G65" s="3"/>
      <c r="H65" s="3"/>
      <c r="I65" s="3"/>
      <c r="J65" s="3"/>
      <c r="K65" s="3"/>
      <c r="L65" s="3"/>
      <c r="M65" s="3"/>
      <c r="N65" s="3"/>
      <c r="O65" s="3"/>
      <c r="P65" s="3"/>
      <c r="Q65" s="3"/>
      <c r="R65" s="3"/>
      <c r="S65" s="3"/>
      <c r="T65" s="3"/>
      <c r="U65" s="3"/>
      <c r="V65" s="3"/>
      <c r="W65" s="3"/>
      <c r="X65" s="3"/>
      <c r="Y65" s="3"/>
      <c r="Z65" s="3"/>
      <c r="AA65" s="3"/>
      <c r="AB65" s="3"/>
      <c r="AC65" s="3"/>
      <c r="AD65" s="3"/>
      <c r="AE65" s="3">
        <v>311.48</v>
      </c>
      <c r="AF65" s="3">
        <f t="shared" si="1"/>
        <v>9399.7300000000014</v>
      </c>
      <c r="AG65">
        <v>63</v>
      </c>
    </row>
    <row r="66" spans="1:33" x14ac:dyDescent="0.25">
      <c r="A66" t="s">
        <v>272</v>
      </c>
      <c r="B66" t="s">
        <v>270</v>
      </c>
      <c r="C66">
        <v>272133846</v>
      </c>
      <c r="D66" s="59" t="s">
        <v>179</v>
      </c>
      <c r="E66" s="3"/>
      <c r="F66" s="3"/>
      <c r="G66" s="3"/>
      <c r="H66" s="3"/>
      <c r="I66" s="3"/>
      <c r="J66" s="3"/>
      <c r="K66" s="3"/>
      <c r="L66" s="3"/>
      <c r="M66" s="3"/>
      <c r="N66" s="3"/>
      <c r="O66" s="3"/>
      <c r="P66" s="3"/>
      <c r="Q66" s="3"/>
      <c r="R66" s="3"/>
      <c r="S66" s="3">
        <v>7.74</v>
      </c>
      <c r="T66" s="3"/>
      <c r="U66" s="3"/>
      <c r="V66" s="3"/>
      <c r="W66" s="3"/>
      <c r="X66" s="3"/>
      <c r="Y66" s="3"/>
      <c r="Z66" s="3"/>
      <c r="AA66" s="3"/>
      <c r="AB66" s="3"/>
      <c r="AC66" s="3"/>
      <c r="AD66" s="3"/>
      <c r="AE66" s="3">
        <v>7.74</v>
      </c>
      <c r="AF66" s="3">
        <f t="shared" si="1"/>
        <v>9407.4700000000012</v>
      </c>
      <c r="AG66">
        <v>64</v>
      </c>
    </row>
    <row r="67" spans="1:33" x14ac:dyDescent="0.25">
      <c r="A67" t="s">
        <v>272</v>
      </c>
      <c r="B67" t="s">
        <v>270</v>
      </c>
      <c r="C67">
        <v>43059640</v>
      </c>
      <c r="D67" s="59" t="s">
        <v>274</v>
      </c>
      <c r="E67" s="3"/>
      <c r="F67" s="3">
        <v>10.66</v>
      </c>
      <c r="G67" s="3"/>
      <c r="H67" s="3"/>
      <c r="I67" s="3"/>
      <c r="J67" s="3"/>
      <c r="K67" s="3"/>
      <c r="L67" s="3"/>
      <c r="M67" s="3"/>
      <c r="N67" s="3"/>
      <c r="O67" s="3"/>
      <c r="P67" s="3"/>
      <c r="Q67" s="3"/>
      <c r="R67" s="3"/>
      <c r="S67" s="3"/>
      <c r="T67" s="3"/>
      <c r="U67" s="3"/>
      <c r="V67" s="3"/>
      <c r="W67" s="3"/>
      <c r="X67" s="3"/>
      <c r="Y67" s="3"/>
      <c r="Z67" s="3"/>
      <c r="AA67" s="3"/>
      <c r="AB67" s="3"/>
      <c r="AC67" s="3"/>
      <c r="AD67" s="3"/>
      <c r="AE67" s="3">
        <v>10.66</v>
      </c>
      <c r="AF67" s="3">
        <f t="shared" si="1"/>
        <v>9418.130000000001</v>
      </c>
      <c r="AG67">
        <v>65</v>
      </c>
    </row>
    <row r="68" spans="1:33" x14ac:dyDescent="0.25">
      <c r="A68" t="s">
        <v>272</v>
      </c>
      <c r="B68" t="s">
        <v>270</v>
      </c>
      <c r="C68">
        <v>7631222</v>
      </c>
      <c r="D68" s="59" t="s">
        <v>159</v>
      </c>
      <c r="E68" s="3"/>
      <c r="F68" s="3"/>
      <c r="G68" s="3"/>
      <c r="H68" s="3">
        <v>6.21</v>
      </c>
      <c r="I68" s="3"/>
      <c r="J68" s="3"/>
      <c r="K68" s="3"/>
      <c r="L68" s="3"/>
      <c r="M68" s="3"/>
      <c r="N68" s="3"/>
      <c r="O68" s="3"/>
      <c r="P68" s="3"/>
      <c r="Q68" s="3"/>
      <c r="R68" s="3"/>
      <c r="S68" s="3"/>
      <c r="T68" s="3"/>
      <c r="U68" s="3"/>
      <c r="V68" s="3"/>
      <c r="W68" s="3"/>
      <c r="X68" s="3"/>
      <c r="Y68" s="3"/>
      <c r="Z68" s="3"/>
      <c r="AA68" s="3"/>
      <c r="AB68" s="3"/>
      <c r="AC68" s="3"/>
      <c r="AD68" s="3"/>
      <c r="AE68" s="3">
        <v>6.21</v>
      </c>
      <c r="AF68" s="3">
        <f t="shared" ref="AF68:AF100" si="3">SUM(AE68+AF67)</f>
        <v>9424.34</v>
      </c>
      <c r="AG68">
        <v>66</v>
      </c>
    </row>
    <row r="69" spans="1:33" x14ac:dyDescent="0.25">
      <c r="A69" t="s">
        <v>272</v>
      </c>
      <c r="B69" t="s">
        <v>270</v>
      </c>
      <c r="C69">
        <v>192010245</v>
      </c>
      <c r="D69" s="59" t="s">
        <v>275</v>
      </c>
      <c r="E69" s="3"/>
      <c r="F69" s="3"/>
      <c r="G69" s="3"/>
      <c r="H69" s="3"/>
      <c r="I69" s="3"/>
      <c r="J69" s="3"/>
      <c r="K69" s="3"/>
      <c r="L69" s="3"/>
      <c r="M69" s="3"/>
      <c r="N69" s="3"/>
      <c r="O69" s="3"/>
      <c r="P69" s="3"/>
      <c r="Q69" s="3"/>
      <c r="R69" s="3"/>
      <c r="S69" s="3"/>
      <c r="T69" s="3">
        <v>230.14</v>
      </c>
      <c r="U69" s="3"/>
      <c r="V69" s="3"/>
      <c r="W69" s="3"/>
      <c r="X69" s="3">
        <v>46.03</v>
      </c>
      <c r="Y69" s="3"/>
      <c r="Z69" s="3"/>
      <c r="AA69" s="3"/>
      <c r="AB69" s="3"/>
      <c r="AC69" s="3"/>
      <c r="AD69" s="3"/>
      <c r="AE69" s="3">
        <v>276.17</v>
      </c>
      <c r="AF69" s="3">
        <f t="shared" si="3"/>
        <v>9700.51</v>
      </c>
      <c r="AG69">
        <v>67</v>
      </c>
    </row>
    <row r="70" spans="1:33" ht="30" x14ac:dyDescent="0.25">
      <c r="A70" t="s">
        <v>272</v>
      </c>
      <c r="B70" t="s">
        <v>270</v>
      </c>
      <c r="C70">
        <v>845264118</v>
      </c>
      <c r="D70" s="59" t="s">
        <v>276</v>
      </c>
      <c r="E70" s="3"/>
      <c r="F70" s="3"/>
      <c r="G70" s="3"/>
      <c r="H70" s="3"/>
      <c r="I70" s="3"/>
      <c r="J70" s="3"/>
      <c r="K70" s="3"/>
      <c r="L70" s="3"/>
      <c r="M70" s="3"/>
      <c r="N70" s="3"/>
      <c r="O70" s="3"/>
      <c r="P70" s="3"/>
      <c r="Q70" s="3"/>
      <c r="R70" s="3"/>
      <c r="S70" s="3"/>
      <c r="T70" s="3"/>
      <c r="U70" s="3"/>
      <c r="V70" s="3"/>
      <c r="W70" s="3">
        <v>10</v>
      </c>
      <c r="X70" s="3"/>
      <c r="Y70" s="3"/>
      <c r="Z70" s="3"/>
      <c r="AA70" s="3"/>
      <c r="AB70" s="3"/>
      <c r="AC70" s="3"/>
      <c r="AD70" s="3"/>
      <c r="AE70" s="3">
        <v>10</v>
      </c>
      <c r="AF70" s="3">
        <f t="shared" si="3"/>
        <v>9710.51</v>
      </c>
      <c r="AG70">
        <v>68</v>
      </c>
    </row>
    <row r="71" spans="1:33" ht="30" x14ac:dyDescent="0.25">
      <c r="A71" t="s">
        <v>272</v>
      </c>
      <c r="B71" t="s">
        <v>270</v>
      </c>
      <c r="C71">
        <v>245209129</v>
      </c>
      <c r="D71" s="59" t="s">
        <v>277</v>
      </c>
      <c r="E71" s="3"/>
      <c r="F71" s="3"/>
      <c r="G71" s="3"/>
      <c r="H71" s="3"/>
      <c r="I71" s="3"/>
      <c r="J71" s="3"/>
      <c r="K71" s="3"/>
      <c r="L71" s="3">
        <v>75</v>
      </c>
      <c r="M71" s="3"/>
      <c r="N71" s="3"/>
      <c r="O71" s="3"/>
      <c r="P71" s="3"/>
      <c r="Q71" s="3"/>
      <c r="R71" s="3"/>
      <c r="S71" s="3"/>
      <c r="T71" s="3"/>
      <c r="U71" s="3"/>
      <c r="V71" s="3"/>
      <c r="W71" s="3"/>
      <c r="X71" s="3"/>
      <c r="Y71" s="3"/>
      <c r="Z71" s="3"/>
      <c r="AA71" s="3"/>
      <c r="AB71" s="3"/>
      <c r="AC71" s="3"/>
      <c r="AD71" s="3"/>
      <c r="AE71" s="3">
        <v>75</v>
      </c>
      <c r="AF71" s="3">
        <f t="shared" si="3"/>
        <v>9785.51</v>
      </c>
      <c r="AG71">
        <v>69</v>
      </c>
    </row>
    <row r="72" spans="1:33" x14ac:dyDescent="0.25">
      <c r="A72" t="s">
        <v>272</v>
      </c>
      <c r="B72" t="s">
        <v>270</v>
      </c>
      <c r="C72">
        <v>683012814</v>
      </c>
      <c r="D72" s="59" t="s">
        <v>278</v>
      </c>
      <c r="E72" s="3"/>
      <c r="F72" s="3"/>
      <c r="G72" s="3"/>
      <c r="H72" s="3"/>
      <c r="I72" s="3"/>
      <c r="J72" s="3"/>
      <c r="K72" s="3"/>
      <c r="L72" s="3"/>
      <c r="M72" s="3"/>
      <c r="N72" s="3"/>
      <c r="O72" s="3"/>
      <c r="P72" s="3"/>
      <c r="Q72" s="3"/>
      <c r="R72" s="3"/>
      <c r="S72" s="3"/>
      <c r="T72" s="3">
        <v>110</v>
      </c>
      <c r="U72" s="3"/>
      <c r="V72" s="3"/>
      <c r="W72" s="3"/>
      <c r="X72" s="3"/>
      <c r="Y72" s="3"/>
      <c r="Z72" s="3"/>
      <c r="AA72" s="3"/>
      <c r="AB72" s="3"/>
      <c r="AC72" s="3"/>
      <c r="AD72" s="3"/>
      <c r="AE72" s="3">
        <v>110</v>
      </c>
      <c r="AF72" s="3">
        <f t="shared" si="3"/>
        <v>9895.51</v>
      </c>
      <c r="AG72">
        <v>70</v>
      </c>
    </row>
    <row r="73" spans="1:33" x14ac:dyDescent="0.25">
      <c r="A73" t="s">
        <v>284</v>
      </c>
      <c r="D73" s="59" t="s">
        <v>285</v>
      </c>
      <c r="E73" s="3"/>
      <c r="F73" s="3"/>
      <c r="G73" s="3"/>
      <c r="H73" s="3"/>
      <c r="I73" s="3"/>
      <c r="J73" s="3"/>
      <c r="K73" s="3"/>
      <c r="L73" s="3"/>
      <c r="M73" s="3"/>
      <c r="N73" s="3"/>
      <c r="O73" s="3"/>
      <c r="P73" s="3"/>
      <c r="Q73" s="3"/>
      <c r="R73" s="3"/>
      <c r="S73" s="3"/>
      <c r="T73" s="3"/>
      <c r="U73" s="3"/>
      <c r="V73" s="3"/>
      <c r="W73" s="3"/>
      <c r="X73" s="3"/>
      <c r="Y73" s="3"/>
      <c r="Z73" s="3"/>
      <c r="AA73" s="3"/>
      <c r="AB73" s="3"/>
      <c r="AC73" s="3"/>
      <c r="AD73" s="3">
        <v>18</v>
      </c>
      <c r="AE73" s="3">
        <v>18</v>
      </c>
      <c r="AF73" s="3">
        <f t="shared" si="3"/>
        <v>9913.51</v>
      </c>
      <c r="AG73">
        <v>71</v>
      </c>
    </row>
    <row r="74" spans="1:33" x14ac:dyDescent="0.25">
      <c r="A74" t="s">
        <v>288</v>
      </c>
      <c r="B74" t="s">
        <v>289</v>
      </c>
      <c r="C74">
        <v>252442389</v>
      </c>
      <c r="D74" s="59" t="s">
        <v>290</v>
      </c>
      <c r="E74" s="3">
        <v>311.48</v>
      </c>
      <c r="F74" s="3"/>
      <c r="G74" s="3"/>
      <c r="H74" s="3"/>
      <c r="I74" s="3"/>
      <c r="J74" s="3"/>
      <c r="K74" s="3"/>
      <c r="L74" s="3"/>
      <c r="M74" s="3"/>
      <c r="N74" s="3"/>
      <c r="O74" s="3"/>
      <c r="P74" s="3"/>
      <c r="Q74" s="3"/>
      <c r="R74" s="3"/>
      <c r="S74" s="3"/>
      <c r="T74" s="3"/>
      <c r="U74" s="3"/>
      <c r="V74" s="3"/>
      <c r="W74" s="3"/>
      <c r="X74" s="3"/>
      <c r="Y74" s="3"/>
      <c r="Z74" s="3"/>
      <c r="AA74" s="3"/>
      <c r="AB74" s="3"/>
      <c r="AC74" s="3"/>
      <c r="AD74" s="3"/>
      <c r="AE74" s="3">
        <v>311.48</v>
      </c>
      <c r="AF74" s="3">
        <f t="shared" si="3"/>
        <v>10224.99</v>
      </c>
      <c r="AG74">
        <v>72</v>
      </c>
    </row>
    <row r="75" spans="1:33" x14ac:dyDescent="0.25">
      <c r="A75" t="s">
        <v>288</v>
      </c>
      <c r="B75" t="s">
        <v>289</v>
      </c>
      <c r="C75">
        <v>737161873</v>
      </c>
      <c r="D75" s="59" t="s">
        <v>291</v>
      </c>
      <c r="E75" s="3">
        <v>132.6</v>
      </c>
      <c r="F75" s="3"/>
      <c r="G75" s="3"/>
      <c r="H75" s="3"/>
      <c r="I75" s="3"/>
      <c r="J75" s="3"/>
      <c r="K75" s="3"/>
      <c r="L75" s="3"/>
      <c r="M75" s="3"/>
      <c r="N75" s="3"/>
      <c r="O75" s="3"/>
      <c r="P75" s="3"/>
      <c r="Q75" s="3"/>
      <c r="R75" s="3"/>
      <c r="S75" s="3"/>
      <c r="T75" s="3"/>
      <c r="U75" s="3"/>
      <c r="V75" s="3"/>
      <c r="W75" s="3"/>
      <c r="X75" s="3"/>
      <c r="Y75" s="3"/>
      <c r="Z75" s="3"/>
      <c r="AA75" s="3"/>
      <c r="AB75" s="3"/>
      <c r="AC75" s="3"/>
      <c r="AD75" s="3"/>
      <c r="AE75" s="3">
        <v>132.6</v>
      </c>
      <c r="AF75" s="3">
        <f t="shared" si="3"/>
        <v>10357.59</v>
      </c>
      <c r="AG75">
        <v>73</v>
      </c>
    </row>
    <row r="76" spans="1:33" x14ac:dyDescent="0.25">
      <c r="A76" t="s">
        <v>288</v>
      </c>
      <c r="B76" t="s">
        <v>289</v>
      </c>
      <c r="C76">
        <v>94262857</v>
      </c>
      <c r="D76" s="59" t="s">
        <v>292</v>
      </c>
      <c r="E76" s="3"/>
      <c r="F76" s="3"/>
      <c r="G76" s="3"/>
      <c r="H76" s="3"/>
      <c r="I76" s="3"/>
      <c r="J76" s="3"/>
      <c r="K76" s="3"/>
      <c r="L76" s="3"/>
      <c r="M76" s="3"/>
      <c r="N76" s="3"/>
      <c r="O76" s="3"/>
      <c r="P76" s="3"/>
      <c r="Q76" s="3"/>
      <c r="R76" s="3"/>
      <c r="S76" s="3">
        <v>7.74</v>
      </c>
      <c r="T76" s="3"/>
      <c r="U76" s="3"/>
      <c r="V76" s="3"/>
      <c r="W76" s="3"/>
      <c r="X76" s="3"/>
      <c r="Y76" s="3"/>
      <c r="Z76" s="3"/>
      <c r="AA76" s="3"/>
      <c r="AB76" s="3"/>
      <c r="AC76" s="3"/>
      <c r="AD76" s="3"/>
      <c r="AE76" s="3">
        <v>7.74</v>
      </c>
      <c r="AF76" s="3">
        <f t="shared" si="3"/>
        <v>10365.33</v>
      </c>
      <c r="AG76">
        <v>74</v>
      </c>
    </row>
    <row r="77" spans="1:33" x14ac:dyDescent="0.25">
      <c r="A77" t="s">
        <v>288</v>
      </c>
      <c r="B77" t="s">
        <v>289</v>
      </c>
      <c r="C77">
        <v>561442190</v>
      </c>
      <c r="D77" s="59" t="s">
        <v>274</v>
      </c>
      <c r="E77" s="3"/>
      <c r="F77" s="3">
        <v>10.66</v>
      </c>
      <c r="G77" s="3"/>
      <c r="H77" s="3"/>
      <c r="I77" s="3"/>
      <c r="J77" s="3"/>
      <c r="K77" s="3"/>
      <c r="L77" s="3"/>
      <c r="M77" s="3"/>
      <c r="N77" s="3"/>
      <c r="O77" s="3"/>
      <c r="P77" s="3"/>
      <c r="Q77" s="3"/>
      <c r="R77" s="3"/>
      <c r="S77" s="3"/>
      <c r="T77" s="3"/>
      <c r="U77" s="3"/>
      <c r="V77" s="3"/>
      <c r="W77" s="3"/>
      <c r="X77" s="3"/>
      <c r="Y77" s="3"/>
      <c r="Z77" s="3"/>
      <c r="AA77" s="3"/>
      <c r="AB77" s="3"/>
      <c r="AC77" s="3"/>
      <c r="AD77" s="3"/>
      <c r="AE77" s="3">
        <v>10.66</v>
      </c>
      <c r="AF77" s="3">
        <f t="shared" si="3"/>
        <v>10375.99</v>
      </c>
      <c r="AG77">
        <v>75</v>
      </c>
    </row>
    <row r="78" spans="1:33" x14ac:dyDescent="0.25">
      <c r="A78" t="s">
        <v>288</v>
      </c>
      <c r="B78" t="s">
        <v>289</v>
      </c>
      <c r="C78">
        <v>889332072</v>
      </c>
      <c r="D78" s="59" t="s">
        <v>293</v>
      </c>
      <c r="E78" s="3"/>
      <c r="F78" s="3"/>
      <c r="G78" s="3"/>
      <c r="H78" s="3"/>
      <c r="I78" s="3"/>
      <c r="J78" s="3"/>
      <c r="K78" s="3"/>
      <c r="L78" s="3"/>
      <c r="M78" s="3"/>
      <c r="N78" s="3"/>
      <c r="O78" s="3"/>
      <c r="P78" s="3"/>
      <c r="Q78" s="3"/>
      <c r="R78" s="3"/>
      <c r="S78" s="3"/>
      <c r="T78" s="3">
        <v>230.14</v>
      </c>
      <c r="U78" s="3"/>
      <c r="V78" s="3"/>
      <c r="W78" s="3"/>
      <c r="X78" s="3">
        <v>46.03</v>
      </c>
      <c r="Y78" s="3"/>
      <c r="Z78" s="3"/>
      <c r="AA78" s="3"/>
      <c r="AB78" s="3"/>
      <c r="AC78" s="3"/>
      <c r="AD78" s="3"/>
      <c r="AE78" s="3">
        <v>276.17</v>
      </c>
      <c r="AF78" s="3">
        <f t="shared" si="3"/>
        <v>10652.16</v>
      </c>
      <c r="AG78">
        <v>76</v>
      </c>
    </row>
    <row r="79" spans="1:33" x14ac:dyDescent="0.25">
      <c r="A79" t="s">
        <v>288</v>
      </c>
      <c r="B79" t="s">
        <v>289</v>
      </c>
      <c r="C79">
        <v>264451647</v>
      </c>
      <c r="D79" s="59" t="s">
        <v>294</v>
      </c>
      <c r="E79" s="3"/>
      <c r="F79" s="3"/>
      <c r="G79" s="3"/>
      <c r="H79" s="3"/>
      <c r="I79" s="3"/>
      <c r="J79" s="3"/>
      <c r="K79" s="3"/>
      <c r="L79" s="3"/>
      <c r="M79" s="3"/>
      <c r="N79" s="3"/>
      <c r="O79" s="3"/>
      <c r="P79" s="3"/>
      <c r="Q79" s="3"/>
      <c r="R79" s="3"/>
      <c r="S79" s="3"/>
      <c r="T79" s="3">
        <v>230.14</v>
      </c>
      <c r="U79" s="3"/>
      <c r="V79" s="3"/>
      <c r="W79" s="3"/>
      <c r="X79" s="3">
        <v>46.03</v>
      </c>
      <c r="Y79" s="3"/>
      <c r="Z79" s="3"/>
      <c r="AA79" s="3"/>
      <c r="AB79" s="3"/>
      <c r="AC79" s="3"/>
      <c r="AD79" s="3"/>
      <c r="AE79" s="3">
        <v>276.17</v>
      </c>
      <c r="AF79" s="3">
        <f t="shared" si="3"/>
        <v>10928.33</v>
      </c>
      <c r="AG79">
        <v>77</v>
      </c>
    </row>
    <row r="80" spans="1:33" ht="30" x14ac:dyDescent="0.25">
      <c r="A80" t="s">
        <v>288</v>
      </c>
      <c r="B80" t="s">
        <v>289</v>
      </c>
      <c r="C80">
        <v>58485419</v>
      </c>
      <c r="D80" s="59" t="s">
        <v>295</v>
      </c>
      <c r="E80" s="3"/>
      <c r="F80" s="3"/>
      <c r="G80" s="3"/>
      <c r="H80" s="3"/>
      <c r="I80" s="3"/>
      <c r="J80" s="3"/>
      <c r="K80" s="3"/>
      <c r="L80" s="3"/>
      <c r="M80" s="3"/>
      <c r="N80" s="3">
        <v>91.08</v>
      </c>
      <c r="O80" s="3"/>
      <c r="P80" s="3"/>
      <c r="Q80" s="3"/>
      <c r="R80" s="3"/>
      <c r="S80" s="3"/>
      <c r="T80" s="3"/>
      <c r="U80" s="3"/>
      <c r="V80" s="3"/>
      <c r="W80" s="3"/>
      <c r="X80" s="3"/>
      <c r="Y80" s="3"/>
      <c r="Z80" s="3"/>
      <c r="AA80" s="3"/>
      <c r="AB80" s="3"/>
      <c r="AC80" s="3"/>
      <c r="AD80" s="3"/>
      <c r="AE80" s="3">
        <v>91.08</v>
      </c>
      <c r="AF80" s="3">
        <f t="shared" si="3"/>
        <v>11019.41</v>
      </c>
      <c r="AG80">
        <v>78</v>
      </c>
    </row>
    <row r="81" spans="1:33" x14ac:dyDescent="0.25">
      <c r="A81" t="s">
        <v>296</v>
      </c>
      <c r="B81" t="s">
        <v>297</v>
      </c>
      <c r="C81">
        <v>297955891</v>
      </c>
      <c r="D81" s="59" t="s">
        <v>298</v>
      </c>
      <c r="E81" s="3">
        <v>311.48</v>
      </c>
      <c r="F81" s="3"/>
      <c r="G81" s="3"/>
      <c r="H81" s="3"/>
      <c r="I81" s="3"/>
      <c r="J81" s="3"/>
      <c r="K81" s="3"/>
      <c r="L81" s="3"/>
      <c r="M81" s="3"/>
      <c r="N81" s="3"/>
      <c r="O81" s="3"/>
      <c r="P81" s="3"/>
      <c r="Q81" s="3"/>
      <c r="R81" s="3"/>
      <c r="S81" s="3"/>
      <c r="T81" s="3"/>
      <c r="U81" s="3"/>
      <c r="V81" s="3"/>
      <c r="W81" s="3"/>
      <c r="X81" s="3"/>
      <c r="Y81" s="3"/>
      <c r="Z81" s="3"/>
      <c r="AA81" s="3"/>
      <c r="AB81" s="3"/>
      <c r="AC81" s="3"/>
      <c r="AD81" s="3"/>
      <c r="AE81" s="3">
        <v>311.48</v>
      </c>
      <c r="AF81" s="3">
        <f t="shared" si="3"/>
        <v>11330.89</v>
      </c>
      <c r="AG81">
        <v>79</v>
      </c>
    </row>
    <row r="82" spans="1:33" x14ac:dyDescent="0.25">
      <c r="A82" t="s">
        <v>296</v>
      </c>
      <c r="B82" t="s">
        <v>297</v>
      </c>
      <c r="C82">
        <v>577186101</v>
      </c>
      <c r="D82" s="59" t="s">
        <v>179</v>
      </c>
      <c r="E82" s="3"/>
      <c r="F82" s="3"/>
      <c r="G82" s="3"/>
      <c r="H82" s="3"/>
      <c r="I82" s="3"/>
      <c r="J82" s="3"/>
      <c r="K82" s="3"/>
      <c r="L82" s="3"/>
      <c r="M82" s="3"/>
      <c r="N82" s="3"/>
      <c r="O82" s="3"/>
      <c r="P82" s="3"/>
      <c r="Q82" s="3"/>
      <c r="R82" s="3"/>
      <c r="S82" s="3">
        <v>7.74</v>
      </c>
      <c r="T82" s="3"/>
      <c r="U82" s="3"/>
      <c r="V82" s="3"/>
      <c r="W82" s="3"/>
      <c r="X82" s="3"/>
      <c r="Y82" s="3"/>
      <c r="Z82" s="3"/>
      <c r="AA82" s="3"/>
      <c r="AB82" s="3"/>
      <c r="AC82" s="3"/>
      <c r="AD82" s="3"/>
      <c r="AE82" s="3">
        <v>7.74</v>
      </c>
      <c r="AF82" s="3">
        <f t="shared" si="3"/>
        <v>11338.63</v>
      </c>
      <c r="AG82">
        <v>80</v>
      </c>
    </row>
    <row r="83" spans="1:33" x14ac:dyDescent="0.25">
      <c r="A83" t="s">
        <v>296</v>
      </c>
      <c r="B83" t="s">
        <v>297</v>
      </c>
      <c r="C83">
        <v>21782075</v>
      </c>
      <c r="D83" s="59" t="s">
        <v>312</v>
      </c>
      <c r="E83" s="3"/>
      <c r="F83" s="3">
        <v>10.66</v>
      </c>
      <c r="G83" s="3"/>
      <c r="H83" s="3"/>
      <c r="I83" s="3"/>
      <c r="J83" s="3"/>
      <c r="K83" s="3"/>
      <c r="L83" s="3"/>
      <c r="M83" s="3"/>
      <c r="N83" s="3"/>
      <c r="O83" s="3"/>
      <c r="P83" s="3"/>
      <c r="Q83" s="3"/>
      <c r="R83" s="3"/>
      <c r="S83" s="3"/>
      <c r="T83" s="3"/>
      <c r="U83" s="3"/>
      <c r="V83" s="3"/>
      <c r="W83" s="3"/>
      <c r="X83" s="3"/>
      <c r="Y83" s="3"/>
      <c r="Z83" s="3"/>
      <c r="AA83" s="3"/>
      <c r="AB83" s="3"/>
      <c r="AC83" s="3"/>
      <c r="AD83" s="3"/>
      <c r="AE83" s="3">
        <v>10.66</v>
      </c>
      <c r="AF83" s="3">
        <f t="shared" si="3"/>
        <v>11349.289999999999</v>
      </c>
      <c r="AG83">
        <v>81</v>
      </c>
    </row>
    <row r="84" spans="1:33" x14ac:dyDescent="0.25">
      <c r="A84" t="s">
        <v>296</v>
      </c>
      <c r="B84" t="s">
        <v>299</v>
      </c>
      <c r="C84">
        <v>531982631</v>
      </c>
      <c r="D84" s="59" t="s">
        <v>159</v>
      </c>
      <c r="E84" s="3"/>
      <c r="F84" s="3"/>
      <c r="G84" s="3"/>
      <c r="H84" s="3">
        <v>1.89</v>
      </c>
      <c r="I84" s="3"/>
      <c r="J84" s="3"/>
      <c r="K84" s="3"/>
      <c r="L84" s="3"/>
      <c r="M84" s="3"/>
      <c r="N84" s="3"/>
      <c r="O84" s="3"/>
      <c r="P84" s="3"/>
      <c r="Q84" s="3"/>
      <c r="R84" s="3"/>
      <c r="S84" s="3"/>
      <c r="T84" s="3"/>
      <c r="U84" s="3"/>
      <c r="V84" s="3"/>
      <c r="W84" s="3"/>
      <c r="X84" s="3"/>
      <c r="Y84" s="3"/>
      <c r="Z84" s="3"/>
      <c r="AA84" s="3"/>
      <c r="AB84" s="3"/>
      <c r="AC84" s="3"/>
      <c r="AD84" s="3"/>
      <c r="AE84" s="3">
        <v>1.89</v>
      </c>
      <c r="AF84" s="3">
        <f t="shared" si="3"/>
        <v>11351.179999999998</v>
      </c>
      <c r="AG84">
        <v>82</v>
      </c>
    </row>
    <row r="85" spans="1:33" ht="30" x14ac:dyDescent="0.25">
      <c r="A85" t="s">
        <v>296</v>
      </c>
      <c r="B85" t="s">
        <v>297</v>
      </c>
      <c r="C85">
        <v>942541953</v>
      </c>
      <c r="D85" s="59" t="s">
        <v>300</v>
      </c>
      <c r="E85" s="3"/>
      <c r="F85" s="3"/>
      <c r="G85" s="3"/>
      <c r="H85" s="3"/>
      <c r="I85" s="3"/>
      <c r="J85" s="3"/>
      <c r="K85" s="3"/>
      <c r="L85" s="3"/>
      <c r="M85" s="3"/>
      <c r="N85" s="3"/>
      <c r="O85" s="3"/>
      <c r="P85" s="3"/>
      <c r="Q85" s="3"/>
      <c r="R85" s="3"/>
      <c r="S85" s="3"/>
      <c r="T85" s="3"/>
      <c r="U85" s="3">
        <v>30</v>
      </c>
      <c r="V85" s="3"/>
      <c r="W85" s="3"/>
      <c r="X85" s="3">
        <v>6</v>
      </c>
      <c r="Y85" s="3"/>
      <c r="Z85" s="3"/>
      <c r="AA85" s="3"/>
      <c r="AB85" s="3"/>
      <c r="AC85" s="3"/>
      <c r="AD85" s="3"/>
      <c r="AE85" s="3">
        <v>36</v>
      </c>
      <c r="AF85" s="3">
        <f t="shared" si="3"/>
        <v>11387.179999999998</v>
      </c>
      <c r="AG85">
        <v>83</v>
      </c>
    </row>
    <row r="86" spans="1:33" x14ac:dyDescent="0.25">
      <c r="A86" t="s">
        <v>296</v>
      </c>
      <c r="B86" t="s">
        <v>297</v>
      </c>
      <c r="C86">
        <v>915003798</v>
      </c>
      <c r="D86" s="59" t="s">
        <v>301</v>
      </c>
      <c r="E86" s="3"/>
      <c r="F86" s="3"/>
      <c r="G86" s="3"/>
      <c r="H86" s="3"/>
      <c r="I86" s="3"/>
      <c r="J86" s="3"/>
      <c r="K86" s="3"/>
      <c r="L86" s="3"/>
      <c r="M86" s="3"/>
      <c r="N86" s="3">
        <v>36</v>
      </c>
      <c r="O86" s="3"/>
      <c r="P86" s="3"/>
      <c r="Q86" s="3"/>
      <c r="R86" s="3"/>
      <c r="S86" s="3"/>
      <c r="T86" s="3"/>
      <c r="U86" s="3"/>
      <c r="V86" s="3"/>
      <c r="W86" s="3"/>
      <c r="X86" s="3"/>
      <c r="Y86" s="3"/>
      <c r="Z86" s="3"/>
      <c r="AA86" s="3"/>
      <c r="AB86" s="3"/>
      <c r="AC86" s="3"/>
      <c r="AD86" s="3"/>
      <c r="AE86" s="3">
        <v>36</v>
      </c>
      <c r="AF86" s="3">
        <f t="shared" si="3"/>
        <v>11423.179999999998</v>
      </c>
      <c r="AG86">
        <v>84</v>
      </c>
    </row>
    <row r="87" spans="1:33" x14ac:dyDescent="0.25">
      <c r="A87" t="s">
        <v>296</v>
      </c>
      <c r="B87" t="s">
        <v>297</v>
      </c>
      <c r="C87">
        <v>94398940</v>
      </c>
      <c r="D87" s="59" t="s">
        <v>302</v>
      </c>
      <c r="E87" s="3"/>
      <c r="F87" s="3"/>
      <c r="G87" s="3"/>
      <c r="H87" s="3">
        <v>1.99</v>
      </c>
      <c r="I87" s="3"/>
      <c r="J87" s="3"/>
      <c r="K87" s="3"/>
      <c r="L87" s="3"/>
      <c r="M87" s="3"/>
      <c r="N87" s="3"/>
      <c r="O87" s="3"/>
      <c r="P87" s="3"/>
      <c r="Q87" s="3"/>
      <c r="R87" s="3"/>
      <c r="S87" s="3"/>
      <c r="T87" s="3"/>
      <c r="U87" s="3"/>
      <c r="V87" s="3"/>
      <c r="W87" s="3"/>
      <c r="X87" s="3">
        <v>0.4</v>
      </c>
      <c r="Y87" s="3"/>
      <c r="Z87" s="3"/>
      <c r="AA87" s="3"/>
      <c r="AB87" s="3"/>
      <c r="AC87" s="3"/>
      <c r="AD87" s="3"/>
      <c r="AE87" s="3">
        <v>2.39</v>
      </c>
      <c r="AF87" s="3">
        <f t="shared" si="3"/>
        <v>11425.569999999998</v>
      </c>
      <c r="AG87">
        <v>85</v>
      </c>
    </row>
    <row r="88" spans="1:33" x14ac:dyDescent="0.25">
      <c r="A88" t="s">
        <v>309</v>
      </c>
      <c r="B88" t="s">
        <v>310</v>
      </c>
      <c r="C88">
        <v>76574271</v>
      </c>
      <c r="D88" s="59" t="s">
        <v>311</v>
      </c>
      <c r="E88" s="3">
        <v>311.48</v>
      </c>
      <c r="F88" s="3"/>
      <c r="G88" s="3"/>
      <c r="H88" s="3"/>
      <c r="I88" s="3"/>
      <c r="J88" s="3"/>
      <c r="K88" s="3"/>
      <c r="L88" s="3"/>
      <c r="M88" s="3"/>
      <c r="N88" s="3"/>
      <c r="O88" s="3"/>
      <c r="P88" s="3"/>
      <c r="Q88" s="3"/>
      <c r="R88" s="3"/>
      <c r="S88" s="3"/>
      <c r="T88" s="3"/>
      <c r="U88" s="3"/>
      <c r="V88" s="3"/>
      <c r="W88" s="3"/>
      <c r="X88" s="3"/>
      <c r="Y88" s="3"/>
      <c r="Z88" s="3"/>
      <c r="AA88" s="3"/>
      <c r="AB88" s="3"/>
      <c r="AC88" s="3"/>
      <c r="AD88" s="3"/>
      <c r="AE88" s="3">
        <v>311.48</v>
      </c>
      <c r="AF88" s="3">
        <f t="shared" si="3"/>
        <v>11737.049999999997</v>
      </c>
      <c r="AG88">
        <v>86</v>
      </c>
    </row>
    <row r="89" spans="1:33" x14ac:dyDescent="0.25">
      <c r="A89" t="s">
        <v>309</v>
      </c>
      <c r="B89" t="s">
        <v>310</v>
      </c>
      <c r="C89">
        <v>431461179</v>
      </c>
      <c r="D89" s="59" t="s">
        <v>179</v>
      </c>
      <c r="E89" s="3"/>
      <c r="F89" s="3"/>
      <c r="G89" s="3"/>
      <c r="H89" s="3"/>
      <c r="I89" s="3"/>
      <c r="J89" s="3"/>
      <c r="K89" s="3"/>
      <c r="L89" s="3"/>
      <c r="M89" s="3"/>
      <c r="N89" s="3"/>
      <c r="O89" s="3"/>
      <c r="P89" s="3"/>
      <c r="Q89" s="3"/>
      <c r="R89" s="3"/>
      <c r="S89" s="3">
        <v>7.74</v>
      </c>
      <c r="T89" s="3"/>
      <c r="U89" s="3"/>
      <c r="V89" s="3"/>
      <c r="W89" s="3"/>
      <c r="X89" s="3"/>
      <c r="Y89" s="3"/>
      <c r="Z89" s="3"/>
      <c r="AA89" s="3"/>
      <c r="AB89" s="3"/>
      <c r="AC89" s="3"/>
      <c r="AD89" s="3"/>
      <c r="AE89" s="3">
        <v>7.74</v>
      </c>
      <c r="AF89" s="3">
        <f t="shared" si="3"/>
        <v>11744.789999999997</v>
      </c>
      <c r="AG89">
        <v>87</v>
      </c>
    </row>
    <row r="90" spans="1:33" x14ac:dyDescent="0.25">
      <c r="A90" t="s">
        <v>309</v>
      </c>
      <c r="B90" t="s">
        <v>310</v>
      </c>
      <c r="C90">
        <v>848056083</v>
      </c>
      <c r="D90" s="59" t="s">
        <v>274</v>
      </c>
      <c r="E90" s="3"/>
      <c r="F90" s="3">
        <v>10.66</v>
      </c>
      <c r="G90" s="3"/>
      <c r="H90" s="3"/>
      <c r="I90" s="3"/>
      <c r="J90" s="3"/>
      <c r="K90" s="3"/>
      <c r="L90" s="3"/>
      <c r="M90" s="3"/>
      <c r="N90" s="3"/>
      <c r="O90" s="3"/>
      <c r="P90" s="3"/>
      <c r="Q90" s="3"/>
      <c r="R90" s="3"/>
      <c r="S90" s="3"/>
      <c r="T90" s="3"/>
      <c r="U90" s="3"/>
      <c r="V90" s="3"/>
      <c r="W90" s="3"/>
      <c r="X90" s="3"/>
      <c r="Y90" s="3"/>
      <c r="Z90" s="3"/>
      <c r="AA90" s="3"/>
      <c r="AB90" s="3"/>
      <c r="AC90" s="3"/>
      <c r="AD90" s="3"/>
      <c r="AE90" s="3">
        <v>10.66</v>
      </c>
      <c r="AF90" s="3">
        <f t="shared" si="3"/>
        <v>11755.449999999997</v>
      </c>
      <c r="AG90">
        <v>88</v>
      </c>
    </row>
    <row r="91" spans="1:33" x14ac:dyDescent="0.25">
      <c r="A91" t="s">
        <v>309</v>
      </c>
      <c r="B91" t="s">
        <v>310</v>
      </c>
      <c r="C91">
        <v>222593999</v>
      </c>
      <c r="D91" s="59" t="s">
        <v>313</v>
      </c>
      <c r="E91" s="3"/>
      <c r="F91" s="3"/>
      <c r="G91" s="3"/>
      <c r="H91" s="3">
        <v>0.63</v>
      </c>
      <c r="I91" s="3"/>
      <c r="J91" s="3"/>
      <c r="K91" s="3"/>
      <c r="L91" s="3"/>
      <c r="M91" s="3"/>
      <c r="N91" s="3"/>
      <c r="O91" s="3"/>
      <c r="P91" s="3"/>
      <c r="Q91" s="3"/>
      <c r="R91" s="3"/>
      <c r="S91" s="3"/>
      <c r="T91" s="3"/>
      <c r="U91" s="3"/>
      <c r="V91" s="3"/>
      <c r="W91" s="3"/>
      <c r="X91" s="3"/>
      <c r="Y91" s="3"/>
      <c r="Z91" s="3"/>
      <c r="AA91" s="3"/>
      <c r="AB91" s="3"/>
      <c r="AC91" s="3"/>
      <c r="AD91" s="3"/>
      <c r="AE91" s="3">
        <v>0.63</v>
      </c>
      <c r="AF91" s="3">
        <f t="shared" si="3"/>
        <v>11756.079999999996</v>
      </c>
      <c r="AG91">
        <v>89</v>
      </c>
    </row>
    <row r="92" spans="1:33" ht="30" x14ac:dyDescent="0.25">
      <c r="A92" t="s">
        <v>309</v>
      </c>
      <c r="B92" t="s">
        <v>310</v>
      </c>
      <c r="C92">
        <v>377699790</v>
      </c>
      <c r="D92" s="59" t="s">
        <v>314</v>
      </c>
      <c r="E92" s="3"/>
      <c r="F92" s="3"/>
      <c r="G92" s="3"/>
      <c r="H92" s="3"/>
      <c r="I92" s="3"/>
      <c r="J92" s="3"/>
      <c r="K92" s="3"/>
      <c r="L92" s="3"/>
      <c r="M92" s="3"/>
      <c r="N92" s="3"/>
      <c r="O92" s="3"/>
      <c r="P92" s="3"/>
      <c r="Q92" s="3"/>
      <c r="R92" s="3"/>
      <c r="S92" s="3"/>
      <c r="T92" s="3">
        <v>230.14</v>
      </c>
      <c r="U92" s="3"/>
      <c r="V92" s="3"/>
      <c r="W92" s="3"/>
      <c r="X92" s="3">
        <v>46.03</v>
      </c>
      <c r="Y92" s="3"/>
      <c r="Z92" s="3"/>
      <c r="AA92" s="3"/>
      <c r="AB92" s="3"/>
      <c r="AC92" s="3"/>
      <c r="AD92" s="3"/>
      <c r="AE92" s="3">
        <v>276.17</v>
      </c>
      <c r="AF92" s="3">
        <f t="shared" si="3"/>
        <v>12032.249999999996</v>
      </c>
      <c r="AG92">
        <v>90</v>
      </c>
    </row>
    <row r="93" spans="1:33" ht="30" x14ac:dyDescent="0.25">
      <c r="A93" t="s">
        <v>309</v>
      </c>
      <c r="B93" t="s">
        <v>310</v>
      </c>
      <c r="C93">
        <v>156365006</v>
      </c>
      <c r="D93" s="59" t="s">
        <v>315</v>
      </c>
      <c r="E93" s="3"/>
      <c r="F93" s="3"/>
      <c r="G93" s="3"/>
      <c r="H93" s="3"/>
      <c r="I93" s="3"/>
      <c r="J93" s="3"/>
      <c r="K93" s="3"/>
      <c r="L93" s="3"/>
      <c r="M93" s="3"/>
      <c r="N93" s="3"/>
      <c r="O93" s="3"/>
      <c r="P93" s="3"/>
      <c r="Q93" s="3"/>
      <c r="R93" s="3"/>
      <c r="S93" s="3"/>
      <c r="T93" s="3">
        <v>230.14</v>
      </c>
      <c r="U93" s="3"/>
      <c r="V93" s="3"/>
      <c r="W93" s="3"/>
      <c r="X93" s="3">
        <v>46.03</v>
      </c>
      <c r="Y93" s="3"/>
      <c r="Z93" s="3"/>
      <c r="AA93" s="3"/>
      <c r="AB93" s="3"/>
      <c r="AC93" s="3"/>
      <c r="AD93" s="3"/>
      <c r="AE93" s="3">
        <v>276.17</v>
      </c>
      <c r="AF93" s="3">
        <f t="shared" si="3"/>
        <v>12308.419999999996</v>
      </c>
      <c r="AG93">
        <v>91</v>
      </c>
    </row>
    <row r="94" spans="1:33" x14ac:dyDescent="0.25">
      <c r="A94" t="s">
        <v>309</v>
      </c>
      <c r="B94" t="s">
        <v>310</v>
      </c>
      <c r="C94">
        <v>532165324</v>
      </c>
      <c r="D94" s="59" t="s">
        <v>316</v>
      </c>
      <c r="E94" s="3"/>
      <c r="F94" s="3"/>
      <c r="G94" s="3"/>
      <c r="H94" s="3"/>
      <c r="I94" s="3">
        <v>378.99</v>
      </c>
      <c r="J94" s="3"/>
      <c r="K94" s="3"/>
      <c r="L94" s="3"/>
      <c r="M94" s="3"/>
      <c r="N94" s="3"/>
      <c r="O94" s="3"/>
      <c r="P94" s="3"/>
      <c r="Q94" s="3"/>
      <c r="R94" s="3"/>
      <c r="S94" s="3"/>
      <c r="T94" s="3"/>
      <c r="U94" s="3"/>
      <c r="V94" s="3"/>
      <c r="W94" s="3"/>
      <c r="X94" s="3"/>
      <c r="Y94" s="3"/>
      <c r="Z94" s="3"/>
      <c r="AA94" s="3"/>
      <c r="AB94" s="3"/>
      <c r="AC94" s="3"/>
      <c r="AD94" s="3"/>
      <c r="AE94" s="3">
        <v>378.99</v>
      </c>
      <c r="AF94" s="3">
        <f t="shared" si="3"/>
        <v>12687.409999999996</v>
      </c>
      <c r="AG94">
        <v>92</v>
      </c>
    </row>
    <row r="95" spans="1:33" x14ac:dyDescent="0.25">
      <c r="A95" t="s">
        <v>309</v>
      </c>
      <c r="B95" t="s">
        <v>310</v>
      </c>
      <c r="C95">
        <v>803707881</v>
      </c>
      <c r="D95" s="59" t="s">
        <v>317</v>
      </c>
      <c r="E95" s="3"/>
      <c r="F95" s="3"/>
      <c r="G95" s="3"/>
      <c r="H95" s="3"/>
      <c r="I95" s="3">
        <v>239.08</v>
      </c>
      <c r="J95" s="3"/>
      <c r="K95" s="3"/>
      <c r="L95" s="3"/>
      <c r="M95" s="3"/>
      <c r="N95" s="3"/>
      <c r="O95" s="3"/>
      <c r="P95" s="3"/>
      <c r="Q95" s="3"/>
      <c r="R95" s="3"/>
      <c r="S95" s="3"/>
      <c r="T95" s="3"/>
      <c r="U95" s="3"/>
      <c r="V95" s="3"/>
      <c r="W95" s="3"/>
      <c r="X95" s="3">
        <v>47.82</v>
      </c>
      <c r="Y95" s="3"/>
      <c r="Z95" s="3"/>
      <c r="AA95" s="3"/>
      <c r="AB95" s="3"/>
      <c r="AC95" s="3"/>
      <c r="AD95" s="3"/>
      <c r="AE95" s="3">
        <v>286.89999999999998</v>
      </c>
      <c r="AF95" s="3">
        <f t="shared" si="3"/>
        <v>12974.309999999996</v>
      </c>
      <c r="AG95">
        <v>93</v>
      </c>
    </row>
    <row r="96" spans="1:33" x14ac:dyDescent="0.25">
      <c r="A96" t="s">
        <v>309</v>
      </c>
      <c r="B96" t="s">
        <v>310</v>
      </c>
      <c r="C96">
        <v>632793216</v>
      </c>
      <c r="D96" s="59" t="s">
        <v>302</v>
      </c>
      <c r="E96" s="3"/>
      <c r="F96" s="3"/>
      <c r="G96" s="3"/>
      <c r="H96" s="3">
        <v>1.99</v>
      </c>
      <c r="I96" s="3"/>
      <c r="J96" s="3"/>
      <c r="K96" s="3"/>
      <c r="L96" s="3"/>
      <c r="M96" s="3"/>
      <c r="N96" s="3"/>
      <c r="O96" s="3"/>
      <c r="P96" s="3"/>
      <c r="Q96" s="3"/>
      <c r="R96" s="3"/>
      <c r="S96" s="3"/>
      <c r="T96" s="3"/>
      <c r="U96" s="3"/>
      <c r="V96" s="3"/>
      <c r="W96" s="3"/>
      <c r="X96" s="3">
        <v>0.4</v>
      </c>
      <c r="Y96" s="3"/>
      <c r="Z96" s="3"/>
      <c r="AA96" s="3"/>
      <c r="AB96" s="3"/>
      <c r="AC96" s="3"/>
      <c r="AD96" s="3"/>
      <c r="AE96" s="3">
        <v>2.39</v>
      </c>
      <c r="AF96" s="3">
        <f t="shared" si="3"/>
        <v>12976.699999999995</v>
      </c>
      <c r="AG96">
        <v>94</v>
      </c>
    </row>
    <row r="97" spans="1:33" ht="30" x14ac:dyDescent="0.25">
      <c r="A97" t="s">
        <v>309</v>
      </c>
      <c r="B97" t="s">
        <v>310</v>
      </c>
      <c r="C97">
        <v>574755694</v>
      </c>
      <c r="D97" s="59" t="s">
        <v>318</v>
      </c>
      <c r="E97" s="3"/>
      <c r="F97" s="3"/>
      <c r="G97" s="3"/>
      <c r="H97" s="3"/>
      <c r="I97" s="3">
        <v>6.43</v>
      </c>
      <c r="J97" s="3"/>
      <c r="K97" s="3"/>
      <c r="L97" s="3"/>
      <c r="M97" s="3"/>
      <c r="N97" s="3"/>
      <c r="O97" s="3"/>
      <c r="P97" s="3"/>
      <c r="Q97" s="3"/>
      <c r="R97" s="3"/>
      <c r="S97" s="3"/>
      <c r="T97" s="3"/>
      <c r="U97" s="3"/>
      <c r="V97" s="3"/>
      <c r="W97" s="3"/>
      <c r="X97" s="3">
        <v>1.29</v>
      </c>
      <c r="Y97" s="3"/>
      <c r="Z97" s="3"/>
      <c r="AA97" s="3"/>
      <c r="AB97" s="3"/>
      <c r="AC97" s="3"/>
      <c r="AD97" s="3"/>
      <c r="AE97" s="3">
        <v>7.72</v>
      </c>
      <c r="AF97" s="3">
        <f t="shared" si="3"/>
        <v>12984.419999999995</v>
      </c>
      <c r="AG97">
        <v>95</v>
      </c>
    </row>
    <row r="98" spans="1:33" ht="30" x14ac:dyDescent="0.25">
      <c r="A98" t="s">
        <v>325</v>
      </c>
      <c r="C98">
        <v>468435957</v>
      </c>
      <c r="D98" s="59" t="s">
        <v>326</v>
      </c>
      <c r="E98" s="3"/>
      <c r="F98" s="3"/>
      <c r="G98" s="3"/>
      <c r="H98" s="3"/>
      <c r="I98" s="3"/>
      <c r="J98" s="3"/>
      <c r="K98" s="3"/>
      <c r="L98" s="3">
        <v>80</v>
      </c>
      <c r="M98" s="3"/>
      <c r="N98" s="3"/>
      <c r="O98" s="3"/>
      <c r="P98" s="3"/>
      <c r="Q98" s="3"/>
      <c r="R98" s="3"/>
      <c r="S98" s="3"/>
      <c r="T98" s="3"/>
      <c r="U98" s="3"/>
      <c r="V98" s="3"/>
      <c r="W98" s="3"/>
      <c r="X98" s="3"/>
      <c r="Y98" s="3"/>
      <c r="Z98" s="3"/>
      <c r="AA98" s="3"/>
      <c r="AB98" s="3"/>
      <c r="AC98" s="3"/>
      <c r="AD98" s="3"/>
      <c r="AE98" s="3">
        <v>80</v>
      </c>
      <c r="AF98" s="3">
        <f t="shared" si="3"/>
        <v>13064.419999999995</v>
      </c>
      <c r="AG98">
        <v>96</v>
      </c>
    </row>
    <row r="99" spans="1:33" ht="30" x14ac:dyDescent="0.25">
      <c r="A99" t="s">
        <v>325</v>
      </c>
      <c r="C99">
        <v>280921512</v>
      </c>
      <c r="D99" s="59" t="s">
        <v>327</v>
      </c>
      <c r="E99" s="3"/>
      <c r="F99" s="3"/>
      <c r="G99" s="3"/>
      <c r="H99" s="3"/>
      <c r="I99" s="3"/>
      <c r="J99" s="3">
        <v>333.38</v>
      </c>
      <c r="K99" s="3"/>
      <c r="L99" s="3"/>
      <c r="M99" s="3"/>
      <c r="N99" s="3"/>
      <c r="O99" s="3"/>
      <c r="P99" s="3"/>
      <c r="Q99" s="3"/>
      <c r="R99" s="3"/>
      <c r="S99" s="3"/>
      <c r="T99" s="3"/>
      <c r="U99" s="3"/>
      <c r="V99" s="3"/>
      <c r="W99" s="3"/>
      <c r="X99" s="3"/>
      <c r="Y99" s="3"/>
      <c r="Z99" s="3"/>
      <c r="AA99" s="3"/>
      <c r="AB99" s="3"/>
      <c r="AC99" s="3"/>
      <c r="AD99" s="3"/>
      <c r="AE99" s="3">
        <v>333.38</v>
      </c>
      <c r="AF99" s="3">
        <f t="shared" si="3"/>
        <v>13397.799999999994</v>
      </c>
      <c r="AG99">
        <v>97</v>
      </c>
    </row>
    <row r="100" spans="1:33" x14ac:dyDescent="0.25">
      <c r="A100" t="s">
        <v>328</v>
      </c>
      <c r="C100" t="s">
        <v>126</v>
      </c>
      <c r="D100" s="59" t="s">
        <v>329</v>
      </c>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v>18</v>
      </c>
      <c r="AE100" s="3">
        <v>18</v>
      </c>
      <c r="AF100" s="3">
        <f t="shared" si="3"/>
        <v>13415.799999999994</v>
      </c>
      <c r="AG100">
        <v>98</v>
      </c>
    </row>
    <row r="101" spans="1:33" x14ac:dyDescent="0.25">
      <c r="A101" t="s">
        <v>12</v>
      </c>
      <c r="D101" s="16"/>
      <c r="E101" s="3">
        <f t="shared" ref="E101:L101" si="4">SUM(E2:E100)</f>
        <v>4180.76</v>
      </c>
      <c r="F101" s="3">
        <f t="shared" si="4"/>
        <v>123.93999999999998</v>
      </c>
      <c r="G101" s="3">
        <f t="shared" si="4"/>
        <v>180</v>
      </c>
      <c r="H101" s="3">
        <f t="shared" si="4"/>
        <v>270.20999999999998</v>
      </c>
      <c r="I101" s="3">
        <f t="shared" si="4"/>
        <v>624.5</v>
      </c>
      <c r="J101" s="3">
        <f t="shared" si="4"/>
        <v>710.58999999999992</v>
      </c>
      <c r="K101" s="3">
        <f t="shared" si="4"/>
        <v>849.52</v>
      </c>
      <c r="L101" s="3">
        <f t="shared" si="4"/>
        <v>214</v>
      </c>
      <c r="M101" s="3"/>
      <c r="N101" s="3">
        <f>SUM(N2:N100)</f>
        <v>327.27</v>
      </c>
      <c r="O101" s="3">
        <f>SUM(O2:O100)</f>
        <v>35</v>
      </c>
      <c r="P101" s="3"/>
      <c r="Q101" s="3">
        <f>SUM(Q2:Q100)</f>
        <v>165</v>
      </c>
      <c r="R101" s="3">
        <f>SUM(R2:R100)</f>
        <v>100</v>
      </c>
      <c r="S101" s="3">
        <f>SUM(S2:S100)</f>
        <v>161.73000000000005</v>
      </c>
      <c r="T101" s="3">
        <f>SUM(T2:T100)</f>
        <v>3101.8199999999988</v>
      </c>
      <c r="U101" s="3">
        <f>SUM(U2:U100)</f>
        <v>360.98</v>
      </c>
      <c r="V101" s="3"/>
      <c r="W101" s="3">
        <f>SUM(W2:W100)</f>
        <v>10</v>
      </c>
      <c r="X101" s="3">
        <f>SUM(X2:X100)</f>
        <v>836.47999999999979</v>
      </c>
      <c r="Y101" s="3"/>
      <c r="Z101" s="3">
        <f>SUM(Z2:Z100)</f>
        <v>900</v>
      </c>
      <c r="AA101" s="3"/>
      <c r="AB101" s="3"/>
      <c r="AC101" s="3">
        <f>SUM(AC2:AC100)</f>
        <v>195</v>
      </c>
      <c r="AD101" s="3">
        <f>SUM(AD2:AD100)</f>
        <v>69</v>
      </c>
      <c r="AE101" s="3">
        <f>SUM(AE2:AE100)</f>
        <v>13415.799999999994</v>
      </c>
      <c r="AF101" s="3"/>
    </row>
    <row r="102" spans="1:33" x14ac:dyDescent="0.25">
      <c r="D102" s="16"/>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3" x14ac:dyDescent="0.25">
      <c r="D103" s="16"/>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3" x14ac:dyDescent="0.25">
      <c r="D104" s="16"/>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3" x14ac:dyDescent="0.25">
      <c r="D105" s="16"/>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3" x14ac:dyDescent="0.25">
      <c r="D106" s="16"/>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t="s">
        <v>287</v>
      </c>
      <c r="AF106" s="3"/>
    </row>
    <row r="107" spans="1:33" x14ac:dyDescent="0.25">
      <c r="D107" s="16"/>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3" x14ac:dyDescent="0.2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3" x14ac:dyDescent="0.2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3" x14ac:dyDescent="0.2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3" x14ac:dyDescent="0.2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3" x14ac:dyDescent="0.25">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5:32" x14ac:dyDescent="0.25">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5:32" x14ac:dyDescent="0.25">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5:32" x14ac:dyDescent="0.25">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5:32" x14ac:dyDescent="0.25">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5:32" x14ac:dyDescent="0.25">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5:32" x14ac:dyDescent="0.25">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sheetData>
  <pageMargins left="0.7" right="0.7" top="0.75" bottom="0.75" header="0.3" footer="0.3"/>
  <pageSetup paperSize="8"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opLeftCell="A13" workbookViewId="0">
      <selection activeCell="K46" sqref="K46"/>
    </sheetView>
  </sheetViews>
  <sheetFormatPr defaultRowHeight="15" x14ac:dyDescent="0.25"/>
  <cols>
    <col min="3" max="3" width="54.28515625" customWidth="1"/>
    <col min="5" max="5" width="13.85546875" customWidth="1"/>
    <col min="7" max="8" width="11.7109375" customWidth="1"/>
    <col min="9" max="9" width="11.5703125" customWidth="1"/>
  </cols>
  <sheetData>
    <row r="1" spans="1:9" ht="18.75" x14ac:dyDescent="0.3">
      <c r="A1" s="38" t="s">
        <v>146</v>
      </c>
    </row>
    <row r="2" spans="1:9" x14ac:dyDescent="0.25">
      <c r="C2" t="s">
        <v>22</v>
      </c>
      <c r="E2" t="s">
        <v>67</v>
      </c>
      <c r="G2" t="s">
        <v>144</v>
      </c>
      <c r="I2" t="s">
        <v>145</v>
      </c>
    </row>
    <row r="3" spans="1:9" x14ac:dyDescent="0.25">
      <c r="C3" s="11" t="s">
        <v>68</v>
      </c>
      <c r="E3" s="49">
        <v>2903.61</v>
      </c>
      <c r="G3" s="53">
        <v>2958.21</v>
      </c>
      <c r="I3" s="11">
        <f>SUM(E3-G3)</f>
        <v>-54.599999999999909</v>
      </c>
    </row>
    <row r="4" spans="1:9" x14ac:dyDescent="0.25">
      <c r="C4" s="35" t="s">
        <v>70</v>
      </c>
      <c r="E4" s="50">
        <v>88.38</v>
      </c>
      <c r="G4" s="51">
        <f>Income!E22</f>
        <v>44.19</v>
      </c>
      <c r="H4" s="14"/>
      <c r="I4" s="11">
        <f t="shared" ref="I4:I16" si="0">SUM(E4-G4)</f>
        <v>44.19</v>
      </c>
    </row>
    <row r="5" spans="1:9" x14ac:dyDescent="0.25">
      <c r="C5" s="35" t="s">
        <v>23</v>
      </c>
      <c r="E5" s="50">
        <v>13742.67</v>
      </c>
      <c r="G5" s="51">
        <f>Income!F22</f>
        <v>13742.67</v>
      </c>
      <c r="H5" s="14"/>
      <c r="I5" s="11">
        <f t="shared" si="0"/>
        <v>0</v>
      </c>
    </row>
    <row r="6" spans="1:9" x14ac:dyDescent="0.25">
      <c r="C6" s="35" t="s">
        <v>71</v>
      </c>
      <c r="E6" s="50">
        <v>0</v>
      </c>
      <c r="G6" s="51">
        <f>Income!G22</f>
        <v>0</v>
      </c>
      <c r="H6" s="14"/>
      <c r="I6" s="11"/>
    </row>
    <row r="7" spans="1:9" x14ac:dyDescent="0.25">
      <c r="C7" s="35" t="s">
        <v>25</v>
      </c>
      <c r="E7" s="50">
        <v>0</v>
      </c>
      <c r="G7" s="51">
        <f>Income!H22</f>
        <v>0</v>
      </c>
      <c r="H7" s="14"/>
      <c r="I7" s="11"/>
    </row>
    <row r="8" spans="1:9" x14ac:dyDescent="0.25">
      <c r="C8" s="35" t="s">
        <v>26</v>
      </c>
      <c r="E8" s="50">
        <v>0</v>
      </c>
      <c r="G8" s="51">
        <f>Income!I22</f>
        <v>0</v>
      </c>
      <c r="H8" s="14"/>
      <c r="I8" s="11"/>
    </row>
    <row r="9" spans="1:9" x14ac:dyDescent="0.25">
      <c r="C9" s="35" t="s">
        <v>27</v>
      </c>
      <c r="E9" s="50">
        <v>0</v>
      </c>
      <c r="G9" s="51">
        <f>Income!J22</f>
        <v>636.29999999999995</v>
      </c>
      <c r="H9" s="14"/>
      <c r="I9" s="11"/>
    </row>
    <row r="10" spans="1:9" x14ac:dyDescent="0.25">
      <c r="C10" s="35" t="s">
        <v>73</v>
      </c>
      <c r="E10" s="50">
        <v>192</v>
      </c>
      <c r="G10" s="51">
        <f>Income!K22</f>
        <v>32</v>
      </c>
      <c r="H10" s="14"/>
      <c r="I10" s="11">
        <f t="shared" si="0"/>
        <v>160</v>
      </c>
    </row>
    <row r="11" spans="1:9" x14ac:dyDescent="0.25">
      <c r="C11" s="35" t="s">
        <v>29</v>
      </c>
      <c r="E11" s="50">
        <v>0</v>
      </c>
      <c r="G11" s="51">
        <f>Income!L22</f>
        <v>280.97000000000003</v>
      </c>
      <c r="H11" s="14"/>
      <c r="I11" s="11"/>
    </row>
    <row r="12" spans="1:9" x14ac:dyDescent="0.25">
      <c r="C12" s="35" t="s">
        <v>30</v>
      </c>
      <c r="E12" s="50">
        <v>0</v>
      </c>
      <c r="G12" s="51">
        <f>Income!M22</f>
        <v>114</v>
      </c>
      <c r="H12" s="14"/>
      <c r="I12" s="11"/>
    </row>
    <row r="13" spans="1:9" x14ac:dyDescent="0.25">
      <c r="C13" s="35" t="s">
        <v>31</v>
      </c>
      <c r="E13" s="50">
        <v>0</v>
      </c>
      <c r="G13" s="51">
        <f>Income!N22</f>
        <v>0</v>
      </c>
      <c r="H13" s="14"/>
      <c r="I13" s="11"/>
    </row>
    <row r="14" spans="1:9" x14ac:dyDescent="0.25">
      <c r="C14" s="35" t="s">
        <v>32</v>
      </c>
      <c r="E14" s="50">
        <v>1</v>
      </c>
      <c r="G14" s="51">
        <f>Income!P22</f>
        <v>0</v>
      </c>
      <c r="H14" s="14"/>
      <c r="I14" s="11">
        <f t="shared" si="0"/>
        <v>1</v>
      </c>
    </row>
    <row r="15" spans="1:9" x14ac:dyDescent="0.25">
      <c r="C15" s="35" t="s">
        <v>33</v>
      </c>
      <c r="E15" s="50">
        <v>500</v>
      </c>
      <c r="G15" s="51">
        <f>Income!Q22</f>
        <v>533.01</v>
      </c>
      <c r="H15" s="14"/>
      <c r="I15" s="11">
        <f t="shared" si="0"/>
        <v>-33.009999999999991</v>
      </c>
    </row>
    <row r="16" spans="1:9" x14ac:dyDescent="0.25">
      <c r="C16" s="35" t="s">
        <v>12</v>
      </c>
      <c r="E16" s="50">
        <v>17427.66</v>
      </c>
      <c r="G16" s="51">
        <f>SUM(G3:G15)</f>
        <v>18341.349999999999</v>
      </c>
      <c r="H16" s="52">
        <f>SUM(G16-G3)</f>
        <v>15383.14</v>
      </c>
      <c r="I16" s="11">
        <f t="shared" si="0"/>
        <v>-913.68999999999869</v>
      </c>
    </row>
    <row r="17" spans="3:11" x14ac:dyDescent="0.25">
      <c r="C17" s="15"/>
      <c r="D17" s="7"/>
      <c r="E17" s="49"/>
      <c r="F17" s="7"/>
      <c r="G17" s="14"/>
      <c r="H17" s="14"/>
    </row>
    <row r="18" spans="3:11" x14ac:dyDescent="0.25">
      <c r="C18" s="35" t="s">
        <v>37</v>
      </c>
      <c r="E18" s="50">
        <v>4268.16</v>
      </c>
      <c r="G18" s="51">
        <f>Expense!E101</f>
        <v>4180.76</v>
      </c>
      <c r="H18" s="14"/>
      <c r="I18" s="11">
        <f t="shared" ref="I18:I46" si="1">SUM(E18-G18)</f>
        <v>87.399999999999636</v>
      </c>
    </row>
    <row r="19" spans="3:11" x14ac:dyDescent="0.25">
      <c r="C19" s="35" t="s">
        <v>38</v>
      </c>
      <c r="E19" s="50">
        <v>85</v>
      </c>
      <c r="G19" s="51">
        <f>Expense!F101</f>
        <v>123.93999999999998</v>
      </c>
      <c r="H19" s="14"/>
      <c r="I19" s="11">
        <f t="shared" si="1"/>
        <v>-38.939999999999984</v>
      </c>
      <c r="K19" t="s">
        <v>330</v>
      </c>
    </row>
    <row r="20" spans="3:11" x14ac:dyDescent="0.25">
      <c r="C20" s="35" t="s">
        <v>39</v>
      </c>
      <c r="E20" s="50">
        <v>250</v>
      </c>
      <c r="G20" s="51">
        <v>180</v>
      </c>
      <c r="H20" s="14"/>
      <c r="I20" s="11">
        <f t="shared" si="1"/>
        <v>70</v>
      </c>
    </row>
    <row r="21" spans="3:11" x14ac:dyDescent="0.25">
      <c r="C21" s="35" t="s">
        <v>40</v>
      </c>
      <c r="E21" s="50">
        <v>266.5</v>
      </c>
      <c r="G21" s="51">
        <f>Expense!H101</f>
        <v>270.20999999999998</v>
      </c>
      <c r="H21" s="14"/>
      <c r="I21" s="11">
        <f t="shared" si="1"/>
        <v>-3.7099999999999795</v>
      </c>
      <c r="K21" t="s">
        <v>201</v>
      </c>
    </row>
    <row r="22" spans="3:11" x14ac:dyDescent="0.25">
      <c r="C22" s="35" t="s">
        <v>41</v>
      </c>
      <c r="E22" s="50">
        <v>150</v>
      </c>
      <c r="G22" s="51">
        <f>Expense!I101</f>
        <v>624.5</v>
      </c>
      <c r="H22" s="14"/>
      <c r="I22" s="11">
        <f>SUM(E22-G22)</f>
        <v>-474.5</v>
      </c>
      <c r="K22" t="s">
        <v>331</v>
      </c>
    </row>
    <row r="23" spans="3:11" x14ac:dyDescent="0.25">
      <c r="C23" s="35" t="s">
        <v>80</v>
      </c>
      <c r="E23" s="50">
        <v>800</v>
      </c>
      <c r="G23" s="51">
        <v>0</v>
      </c>
      <c r="H23" s="14"/>
      <c r="I23" s="11">
        <f t="shared" si="1"/>
        <v>800</v>
      </c>
      <c r="K23" t="s">
        <v>333</v>
      </c>
    </row>
    <row r="24" spans="3:11" x14ac:dyDescent="0.25">
      <c r="C24" s="35" t="s">
        <v>279</v>
      </c>
      <c r="E24" s="50">
        <v>925</v>
      </c>
      <c r="G24" s="51">
        <f>Expense!K101</f>
        <v>849.52</v>
      </c>
      <c r="H24" s="14"/>
      <c r="I24" s="11">
        <f t="shared" si="1"/>
        <v>75.480000000000018</v>
      </c>
    </row>
    <row r="25" spans="3:11" x14ac:dyDescent="0.25">
      <c r="C25" s="35" t="s">
        <v>152</v>
      </c>
      <c r="E25" s="50">
        <v>75</v>
      </c>
      <c r="G25" s="51">
        <v>59</v>
      </c>
      <c r="H25" s="14"/>
      <c r="I25" s="11">
        <f t="shared" si="1"/>
        <v>16</v>
      </c>
      <c r="K25" t="s">
        <v>187</v>
      </c>
    </row>
    <row r="26" spans="3:11" x14ac:dyDescent="0.25">
      <c r="C26" s="35" t="s">
        <v>44</v>
      </c>
      <c r="E26" s="50">
        <v>155</v>
      </c>
      <c r="G26" s="51">
        <f>Expense!M101</f>
        <v>0</v>
      </c>
      <c r="H26" s="14"/>
      <c r="I26" s="11">
        <f t="shared" si="1"/>
        <v>155</v>
      </c>
      <c r="K26" t="s">
        <v>334</v>
      </c>
    </row>
    <row r="27" spans="3:11" x14ac:dyDescent="0.25">
      <c r="C27" s="35" t="s">
        <v>86</v>
      </c>
      <c r="E27" s="50">
        <v>200</v>
      </c>
      <c r="G27" s="51">
        <f>Expense!N101</f>
        <v>327.27</v>
      </c>
      <c r="H27" s="14"/>
      <c r="I27" s="11">
        <f t="shared" si="1"/>
        <v>-127.26999999999998</v>
      </c>
    </row>
    <row r="28" spans="3:11" x14ac:dyDescent="0.25">
      <c r="C28" s="35" t="s">
        <v>46</v>
      </c>
      <c r="E28" s="50">
        <v>40</v>
      </c>
      <c r="G28" s="51">
        <f>Expense!O101</f>
        <v>35</v>
      </c>
      <c r="H28" s="14"/>
      <c r="I28" s="11">
        <f t="shared" si="1"/>
        <v>5</v>
      </c>
    </row>
    <row r="29" spans="3:11" x14ac:dyDescent="0.25">
      <c r="C29" s="35" t="s">
        <v>47</v>
      </c>
      <c r="E29" s="50">
        <v>1000</v>
      </c>
      <c r="G29" s="51">
        <f>Expense!P101</f>
        <v>0</v>
      </c>
      <c r="H29" s="14"/>
      <c r="I29" s="11">
        <f t="shared" si="1"/>
        <v>1000</v>
      </c>
    </row>
    <row r="30" spans="3:11" x14ac:dyDescent="0.25">
      <c r="C30" s="35" t="s">
        <v>48</v>
      </c>
      <c r="E30" s="50">
        <v>165</v>
      </c>
      <c r="G30" s="51">
        <f>Expense!Q101</f>
        <v>165</v>
      </c>
      <c r="H30" s="14"/>
      <c r="I30" s="11">
        <f t="shared" si="1"/>
        <v>0</v>
      </c>
    </row>
    <row r="31" spans="3:11" x14ac:dyDescent="0.25">
      <c r="C31" s="35" t="s">
        <v>49</v>
      </c>
      <c r="E31" s="50">
        <v>190</v>
      </c>
      <c r="G31" s="51">
        <f>Expense!R101</f>
        <v>100</v>
      </c>
      <c r="H31" s="14"/>
      <c r="I31" s="11">
        <f t="shared" si="1"/>
        <v>90</v>
      </c>
    </row>
    <row r="32" spans="3:11" x14ac:dyDescent="0.25">
      <c r="C32" s="35" t="s">
        <v>50</v>
      </c>
      <c r="E32" s="50">
        <v>160</v>
      </c>
      <c r="G32" s="51">
        <f>Expense!S101</f>
        <v>161.73000000000005</v>
      </c>
      <c r="H32" s="14"/>
      <c r="I32" s="11">
        <f t="shared" si="1"/>
        <v>-1.7300000000000466</v>
      </c>
    </row>
    <row r="33" spans="3:11" x14ac:dyDescent="0.25">
      <c r="C33" s="35" t="s">
        <v>92</v>
      </c>
      <c r="E33" s="50">
        <v>2875</v>
      </c>
      <c r="G33" s="51">
        <f>Expense!T101</f>
        <v>3101.8199999999988</v>
      </c>
      <c r="H33" s="14"/>
      <c r="I33" s="11">
        <f t="shared" si="1"/>
        <v>-226.8199999999988</v>
      </c>
    </row>
    <row r="34" spans="3:11" x14ac:dyDescent="0.25">
      <c r="C34" s="35" t="s">
        <v>94</v>
      </c>
      <c r="E34" s="50">
        <v>3450</v>
      </c>
      <c r="G34" s="51">
        <v>0</v>
      </c>
      <c r="H34" s="14"/>
      <c r="I34" s="11">
        <f t="shared" si="1"/>
        <v>3450</v>
      </c>
    </row>
    <row r="35" spans="3:11" x14ac:dyDescent="0.25">
      <c r="C35" s="82" t="s">
        <v>281</v>
      </c>
      <c r="E35" s="50">
        <v>80</v>
      </c>
      <c r="G35" s="51">
        <f>Expense!U101</f>
        <v>360.98</v>
      </c>
      <c r="H35" s="14"/>
      <c r="I35" s="11">
        <f t="shared" si="1"/>
        <v>-280.98</v>
      </c>
      <c r="K35" t="s">
        <v>188</v>
      </c>
    </row>
    <row r="36" spans="3:11" x14ac:dyDescent="0.25">
      <c r="C36" s="35" t="s">
        <v>52</v>
      </c>
      <c r="E36" s="50">
        <v>323</v>
      </c>
      <c r="G36" s="51">
        <f>Expense!V101</f>
        <v>0</v>
      </c>
      <c r="H36" s="14"/>
      <c r="I36" s="11">
        <f t="shared" si="1"/>
        <v>323</v>
      </c>
    </row>
    <row r="37" spans="3:11" x14ac:dyDescent="0.25">
      <c r="C37" s="35" t="s">
        <v>53</v>
      </c>
      <c r="E37" s="50">
        <v>10</v>
      </c>
      <c r="G37" s="51">
        <f>Expense!W101</f>
        <v>10</v>
      </c>
      <c r="H37" s="14"/>
      <c r="I37" s="11">
        <f t="shared" si="1"/>
        <v>0</v>
      </c>
    </row>
    <row r="38" spans="3:11" x14ac:dyDescent="0.25">
      <c r="C38" s="35" t="s">
        <v>54</v>
      </c>
      <c r="E38" s="50">
        <v>500</v>
      </c>
      <c r="G38" s="51">
        <f>Expense!X101</f>
        <v>836.47999999999979</v>
      </c>
      <c r="H38" s="14"/>
      <c r="I38" s="11">
        <f t="shared" si="1"/>
        <v>-336.47999999999979</v>
      </c>
    </row>
    <row r="39" spans="3:11" x14ac:dyDescent="0.25">
      <c r="C39" s="35" t="s">
        <v>55</v>
      </c>
      <c r="E39" s="50">
        <v>0</v>
      </c>
      <c r="G39" s="51">
        <f>Expense!Y101</f>
        <v>0</v>
      </c>
      <c r="H39" s="14"/>
      <c r="I39" s="11"/>
    </row>
    <row r="40" spans="3:11" x14ac:dyDescent="0.25">
      <c r="C40" s="35" t="s">
        <v>27</v>
      </c>
      <c r="E40" s="50">
        <v>0</v>
      </c>
      <c r="G40" s="51">
        <v>0</v>
      </c>
      <c r="H40" s="14"/>
      <c r="I40" s="11"/>
    </row>
    <row r="41" spans="3:11" x14ac:dyDescent="0.25">
      <c r="C41" s="35" t="s">
        <v>56</v>
      </c>
      <c r="E41" s="50">
        <v>1000</v>
      </c>
      <c r="G41" s="51">
        <f>Expense!Z101</f>
        <v>900</v>
      </c>
      <c r="H41" s="14"/>
      <c r="I41" s="42">
        <f t="shared" si="1"/>
        <v>100</v>
      </c>
      <c r="K41" t="s">
        <v>263</v>
      </c>
    </row>
    <row r="42" spans="3:11" x14ac:dyDescent="0.25">
      <c r="C42" s="35" t="s">
        <v>104</v>
      </c>
      <c r="E42" s="50">
        <v>250</v>
      </c>
      <c r="G42" s="51">
        <v>377.21</v>
      </c>
      <c r="H42" s="14"/>
      <c r="I42" s="11">
        <f>SUM(E42-G42)</f>
        <v>-127.20999999999998</v>
      </c>
      <c r="K42" t="s">
        <v>212</v>
      </c>
    </row>
    <row r="43" spans="3:11" x14ac:dyDescent="0.25">
      <c r="C43" s="35" t="s">
        <v>57</v>
      </c>
      <c r="E43" s="50">
        <v>100</v>
      </c>
      <c r="G43" s="51">
        <f>Expense!AB101</f>
        <v>0</v>
      </c>
      <c r="H43" s="14"/>
      <c r="I43" s="11">
        <f t="shared" si="1"/>
        <v>100</v>
      </c>
    </row>
    <row r="44" spans="3:11" x14ac:dyDescent="0.25">
      <c r="C44" s="35" t="s">
        <v>254</v>
      </c>
      <c r="E44" s="50">
        <v>110</v>
      </c>
      <c r="G44" s="51">
        <v>195</v>
      </c>
      <c r="H44" s="14"/>
      <c r="I44" s="11">
        <f t="shared" si="1"/>
        <v>-85</v>
      </c>
      <c r="K44" t="s">
        <v>213</v>
      </c>
    </row>
    <row r="45" spans="3:11" x14ac:dyDescent="0.25">
      <c r="C45" s="35" t="s">
        <v>59</v>
      </c>
      <c r="E45" s="50">
        <v>0</v>
      </c>
      <c r="G45" s="51">
        <f>Expense!AD101</f>
        <v>69</v>
      </c>
      <c r="H45" s="14"/>
      <c r="I45" s="11">
        <f t="shared" si="1"/>
        <v>-69</v>
      </c>
      <c r="K45" t="s">
        <v>332</v>
      </c>
    </row>
    <row r="46" spans="3:11" x14ac:dyDescent="0.25">
      <c r="C46" s="35" t="s">
        <v>60</v>
      </c>
      <c r="E46" s="50">
        <v>17427.66</v>
      </c>
      <c r="G46" s="51">
        <f>SUM(G18:G45)</f>
        <v>12927.419999999998</v>
      </c>
      <c r="H46" s="14"/>
      <c r="I46" s="11">
        <f t="shared" si="1"/>
        <v>4500.2400000000016</v>
      </c>
    </row>
    <row r="47" spans="3:11" x14ac:dyDescent="0.25">
      <c r="E47" s="10"/>
    </row>
    <row r="48" spans="3:11" x14ac:dyDescent="0.25">
      <c r="E48" s="10"/>
    </row>
    <row r="49" spans="3:5" x14ac:dyDescent="0.25">
      <c r="E49" s="10"/>
    </row>
    <row r="50" spans="3:5" x14ac:dyDescent="0.25">
      <c r="C50" s="1" t="s">
        <v>256</v>
      </c>
      <c r="E50" s="10"/>
    </row>
    <row r="51" spans="3:5" x14ac:dyDescent="0.25">
      <c r="E51" s="10"/>
    </row>
    <row r="52" spans="3:5" x14ac:dyDescent="0.25">
      <c r="C52" s="30" t="s">
        <v>257</v>
      </c>
      <c r="E52" s="50">
        <v>500</v>
      </c>
    </row>
    <row r="53" spans="3:5" x14ac:dyDescent="0.25">
      <c r="C53" s="30" t="s">
        <v>258</v>
      </c>
      <c r="E53" s="50">
        <v>150</v>
      </c>
    </row>
    <row r="54" spans="3:5" x14ac:dyDescent="0.25">
      <c r="C54" s="30" t="s">
        <v>280</v>
      </c>
      <c r="E54" s="50">
        <v>250</v>
      </c>
    </row>
    <row r="55" spans="3:5" x14ac:dyDescent="0.25">
      <c r="C55" s="55" t="s">
        <v>12</v>
      </c>
      <c r="E55" s="83">
        <f>SUM(E52:E54)</f>
        <v>900</v>
      </c>
    </row>
    <row r="56" spans="3:5" x14ac:dyDescent="0.25">
      <c r="C56" s="30" t="s">
        <v>320</v>
      </c>
      <c r="E56" s="50">
        <v>1000</v>
      </c>
    </row>
    <row r="57" spans="3:5" x14ac:dyDescent="0.25">
      <c r="C57" s="30" t="s">
        <v>321</v>
      </c>
      <c r="E57" s="83">
        <v>100</v>
      </c>
    </row>
  </sheetData>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opLeftCell="A25" workbookViewId="0">
      <selection activeCell="N48" sqref="N48"/>
    </sheetView>
  </sheetViews>
  <sheetFormatPr defaultRowHeight="15" x14ac:dyDescent="0.25"/>
  <cols>
    <col min="1" max="1" width="19" customWidth="1"/>
    <col min="3" max="3" width="51.85546875" customWidth="1"/>
    <col min="4" max="4" width="8.5703125" customWidth="1"/>
    <col min="5" max="5" width="18.140625" customWidth="1"/>
    <col min="7" max="7" width="9.5703125" bestFit="1" customWidth="1"/>
    <col min="8" max="8" width="38.85546875" customWidth="1"/>
    <col min="9" max="9" width="23.5703125" customWidth="1"/>
  </cols>
  <sheetData>
    <row r="1" spans="1:10" ht="18.75" x14ac:dyDescent="0.3">
      <c r="A1" s="38" t="s">
        <v>63</v>
      </c>
      <c r="B1" s="38"/>
      <c r="C1" s="38"/>
    </row>
    <row r="2" spans="1:10" x14ac:dyDescent="0.25">
      <c r="A2" s="1" t="s">
        <v>64</v>
      </c>
      <c r="B2" s="1"/>
      <c r="C2" s="1" t="s">
        <v>22</v>
      </c>
      <c r="D2" s="1"/>
      <c r="E2" s="1" t="s">
        <v>65</v>
      </c>
      <c r="F2" s="1"/>
      <c r="G2" s="1" t="s">
        <v>66</v>
      </c>
      <c r="H2" s="1"/>
      <c r="I2" s="1" t="s">
        <v>67</v>
      </c>
    </row>
    <row r="3" spans="1:10" x14ac:dyDescent="0.25">
      <c r="A3" s="11">
        <v>2091.89</v>
      </c>
      <c r="B3" s="11"/>
      <c r="C3" s="11" t="s">
        <v>68</v>
      </c>
      <c r="D3" s="11"/>
      <c r="E3" s="11">
        <v>2631</v>
      </c>
      <c r="F3" s="11"/>
      <c r="G3" s="11">
        <v>-539.11</v>
      </c>
      <c r="H3" s="11"/>
      <c r="I3" s="15">
        <v>2903.61</v>
      </c>
      <c r="J3" t="s">
        <v>69</v>
      </c>
    </row>
    <row r="4" spans="1:10" x14ac:dyDescent="0.25">
      <c r="A4" s="11">
        <v>491.02</v>
      </c>
      <c r="B4" s="11"/>
      <c r="C4" s="35" t="s">
        <v>70</v>
      </c>
      <c r="D4" s="11"/>
      <c r="E4" s="37">
        <v>491.02</v>
      </c>
      <c r="F4" s="11"/>
      <c r="G4" s="36">
        <v>0</v>
      </c>
      <c r="H4" s="11"/>
      <c r="I4" s="35">
        <v>88.38</v>
      </c>
    </row>
    <row r="5" spans="1:10" x14ac:dyDescent="0.25">
      <c r="A5" s="11">
        <v>12358.9</v>
      </c>
      <c r="B5" s="11"/>
      <c r="C5" s="35" t="s">
        <v>23</v>
      </c>
      <c r="D5" s="11"/>
      <c r="E5" s="37">
        <v>12358.9</v>
      </c>
      <c r="F5" s="11"/>
      <c r="G5" s="36">
        <v>0</v>
      </c>
      <c r="H5" s="11"/>
      <c r="I5" s="35">
        <v>13742.67</v>
      </c>
    </row>
    <row r="6" spans="1:10" x14ac:dyDescent="0.25">
      <c r="A6" s="11">
        <v>0</v>
      </c>
      <c r="B6" s="11"/>
      <c r="C6" s="35" t="s">
        <v>71</v>
      </c>
      <c r="D6" s="11"/>
      <c r="E6" s="37" t="s">
        <v>72</v>
      </c>
      <c r="F6" s="11"/>
      <c r="G6" s="36">
        <v>0</v>
      </c>
      <c r="H6" s="11"/>
      <c r="I6" s="35" t="s">
        <v>72</v>
      </c>
    </row>
    <row r="7" spans="1:10" x14ac:dyDescent="0.25">
      <c r="A7" s="11">
        <v>200</v>
      </c>
      <c r="B7" s="11"/>
      <c r="C7" s="35" t="s">
        <v>25</v>
      </c>
      <c r="D7" s="11"/>
      <c r="E7" s="37" t="s">
        <v>72</v>
      </c>
      <c r="F7" s="11"/>
      <c r="G7" s="36">
        <v>200</v>
      </c>
      <c r="H7" s="11"/>
      <c r="I7" s="35" t="s">
        <v>72</v>
      </c>
    </row>
    <row r="8" spans="1:10" x14ac:dyDescent="0.25">
      <c r="A8" s="11">
        <v>0</v>
      </c>
      <c r="B8" s="11"/>
      <c r="C8" s="35" t="s">
        <v>26</v>
      </c>
      <c r="D8" s="11"/>
      <c r="E8" s="37" t="s">
        <v>72</v>
      </c>
      <c r="F8" s="11"/>
      <c r="G8" s="36">
        <v>0</v>
      </c>
      <c r="H8" s="11"/>
      <c r="I8" s="35" t="s">
        <v>72</v>
      </c>
    </row>
    <row r="9" spans="1:10" x14ac:dyDescent="0.25">
      <c r="A9" s="11">
        <v>0</v>
      </c>
      <c r="B9" s="11"/>
      <c r="C9" s="35" t="s">
        <v>27</v>
      </c>
      <c r="D9" s="11"/>
      <c r="E9" s="37" t="s">
        <v>72</v>
      </c>
      <c r="F9" s="11"/>
      <c r="G9" s="36">
        <v>0</v>
      </c>
      <c r="H9" s="11"/>
      <c r="I9" s="35" t="s">
        <v>72</v>
      </c>
    </row>
    <row r="10" spans="1:10" x14ac:dyDescent="0.25">
      <c r="A10" s="11">
        <v>134.5</v>
      </c>
      <c r="B10" s="11"/>
      <c r="C10" s="35" t="s">
        <v>73</v>
      </c>
      <c r="D10" s="11"/>
      <c r="E10" s="37">
        <v>192</v>
      </c>
      <c r="F10" s="11"/>
      <c r="G10" s="36">
        <v>-57.5</v>
      </c>
      <c r="H10" s="11"/>
      <c r="I10" s="35">
        <v>192</v>
      </c>
    </row>
    <row r="11" spans="1:10" x14ac:dyDescent="0.25">
      <c r="A11" s="11">
        <v>339.32</v>
      </c>
      <c r="B11" s="11"/>
      <c r="C11" s="35" t="s">
        <v>29</v>
      </c>
      <c r="D11" s="11"/>
      <c r="E11" s="37" t="s">
        <v>72</v>
      </c>
      <c r="F11" s="11"/>
      <c r="G11" s="36">
        <v>339.32</v>
      </c>
      <c r="H11" s="11"/>
      <c r="I11" s="35" t="s">
        <v>72</v>
      </c>
    </row>
    <row r="12" spans="1:10" x14ac:dyDescent="0.25">
      <c r="A12" s="11">
        <v>0</v>
      </c>
      <c r="B12" s="11"/>
      <c r="C12" s="35" t="s">
        <v>30</v>
      </c>
      <c r="D12" s="11"/>
      <c r="E12" s="37" t="s">
        <v>72</v>
      </c>
      <c r="F12" s="11"/>
      <c r="G12" s="36">
        <v>0</v>
      </c>
      <c r="H12" s="11"/>
      <c r="I12" s="35" t="s">
        <v>72</v>
      </c>
    </row>
    <row r="13" spans="1:10" x14ac:dyDescent="0.25">
      <c r="A13" s="11">
        <v>0</v>
      </c>
      <c r="B13" s="11"/>
      <c r="C13" s="35" t="s">
        <v>31</v>
      </c>
      <c r="D13" s="11"/>
      <c r="E13" s="37" t="s">
        <v>72</v>
      </c>
      <c r="F13" s="11"/>
      <c r="G13" s="36">
        <v>0</v>
      </c>
      <c r="H13" s="11"/>
      <c r="I13" s="35" t="s">
        <v>72</v>
      </c>
    </row>
    <row r="14" spans="1:10" x14ac:dyDescent="0.25">
      <c r="A14" s="11">
        <v>0.93</v>
      </c>
      <c r="B14" s="11"/>
      <c r="C14" s="35" t="s">
        <v>32</v>
      </c>
      <c r="D14" s="11"/>
      <c r="E14" s="37">
        <v>1</v>
      </c>
      <c r="F14" s="11"/>
      <c r="G14" s="36">
        <v>-7.0000000000000007E-2</v>
      </c>
      <c r="H14" s="11"/>
      <c r="I14" s="35">
        <v>1</v>
      </c>
    </row>
    <row r="15" spans="1:10" x14ac:dyDescent="0.25">
      <c r="A15" s="11">
        <v>782.33</v>
      </c>
      <c r="B15" s="11"/>
      <c r="C15" s="35" t="s">
        <v>33</v>
      </c>
      <c r="D15" s="11"/>
      <c r="E15" s="37">
        <v>560</v>
      </c>
      <c r="F15" s="11"/>
      <c r="G15" s="36">
        <v>222.33</v>
      </c>
      <c r="H15" s="11" t="s">
        <v>74</v>
      </c>
      <c r="I15" s="35">
        <v>500</v>
      </c>
    </row>
    <row r="16" spans="1:10" x14ac:dyDescent="0.25">
      <c r="A16" s="11">
        <v>16398.89</v>
      </c>
      <c r="B16" s="11"/>
      <c r="C16" s="35" t="s">
        <v>12</v>
      </c>
      <c r="D16" s="11"/>
      <c r="E16" s="37">
        <v>16233.92</v>
      </c>
      <c r="F16" s="11"/>
      <c r="G16" s="36">
        <v>164.97</v>
      </c>
      <c r="H16" s="11"/>
      <c r="I16" s="35">
        <v>17427.66</v>
      </c>
    </row>
    <row r="17" spans="1:10" x14ac:dyDescent="0.25">
      <c r="A17" s="11"/>
      <c r="B17" s="11"/>
      <c r="C17" s="35"/>
      <c r="D17" s="11"/>
      <c r="E17" s="37"/>
      <c r="F17" s="11"/>
      <c r="G17" s="36"/>
      <c r="H17" s="11"/>
      <c r="I17" s="35"/>
    </row>
    <row r="18" spans="1:10" x14ac:dyDescent="0.25">
      <c r="A18" s="11">
        <v>2741.8</v>
      </c>
      <c r="B18" s="11"/>
      <c r="C18" s="35" t="s">
        <v>37</v>
      </c>
      <c r="D18" s="11"/>
      <c r="E18" s="37">
        <v>4118.3999999999996</v>
      </c>
      <c r="F18" s="11"/>
      <c r="G18" s="36">
        <v>-1376.6</v>
      </c>
      <c r="H18" s="11"/>
      <c r="I18" s="35">
        <v>4268.16</v>
      </c>
      <c r="J18" t="s">
        <v>75</v>
      </c>
    </row>
    <row r="19" spans="1:10" x14ac:dyDescent="0.25">
      <c r="A19" s="11">
        <v>60.69</v>
      </c>
      <c r="B19" s="11"/>
      <c r="C19" s="35" t="s">
        <v>38</v>
      </c>
      <c r="D19" s="11"/>
      <c r="E19" s="37">
        <v>85</v>
      </c>
      <c r="F19" s="11"/>
      <c r="G19" s="36">
        <v>-24.31</v>
      </c>
      <c r="H19" s="11"/>
      <c r="I19" s="35">
        <v>85</v>
      </c>
    </row>
    <row r="20" spans="1:10" x14ac:dyDescent="0.25">
      <c r="A20" s="11">
        <v>0</v>
      </c>
      <c r="B20" s="11"/>
      <c r="C20" s="35" t="s">
        <v>39</v>
      </c>
      <c r="D20" s="11"/>
      <c r="E20" s="37">
        <v>190</v>
      </c>
      <c r="F20" s="11"/>
      <c r="G20" s="36">
        <v>-190</v>
      </c>
      <c r="H20" s="11"/>
      <c r="I20" s="35">
        <v>250</v>
      </c>
      <c r="J20" t="s">
        <v>76</v>
      </c>
    </row>
    <row r="21" spans="1:10" x14ac:dyDescent="0.25">
      <c r="A21" s="11">
        <v>425.76</v>
      </c>
      <c r="B21" s="11"/>
      <c r="C21" s="35" t="s">
        <v>40</v>
      </c>
      <c r="D21" s="11"/>
      <c r="E21" s="37">
        <v>260</v>
      </c>
      <c r="F21" s="11"/>
      <c r="G21" s="36">
        <v>165.76</v>
      </c>
      <c r="H21" s="11" t="s">
        <v>77</v>
      </c>
      <c r="I21" s="35">
        <v>266.5</v>
      </c>
    </row>
    <row r="22" spans="1:10" x14ac:dyDescent="0.25">
      <c r="A22" s="11">
        <v>869.49</v>
      </c>
      <c r="B22" s="11"/>
      <c r="C22" s="35" t="s">
        <v>41</v>
      </c>
      <c r="D22" s="11"/>
      <c r="E22" s="37">
        <v>100</v>
      </c>
      <c r="F22" s="11"/>
      <c r="G22" s="36">
        <v>769.49</v>
      </c>
      <c r="H22" s="11" t="s">
        <v>78</v>
      </c>
      <c r="I22" s="35">
        <v>150</v>
      </c>
      <c r="J22" t="s">
        <v>79</v>
      </c>
    </row>
    <row r="23" spans="1:10" x14ac:dyDescent="0.25">
      <c r="A23" s="11">
        <v>0</v>
      </c>
      <c r="B23" s="11"/>
      <c r="C23" s="35" t="s">
        <v>80</v>
      </c>
      <c r="D23" s="11"/>
      <c r="E23" s="37">
        <v>995</v>
      </c>
      <c r="F23" s="11"/>
      <c r="G23" s="36">
        <v>-995</v>
      </c>
      <c r="H23" s="11"/>
      <c r="I23" s="35">
        <v>800</v>
      </c>
      <c r="J23" t="s">
        <v>81</v>
      </c>
    </row>
    <row r="24" spans="1:10" x14ac:dyDescent="0.25">
      <c r="A24" s="11">
        <v>857.08</v>
      </c>
      <c r="B24" s="11"/>
      <c r="C24" s="35" t="s">
        <v>42</v>
      </c>
      <c r="D24" s="11"/>
      <c r="E24" s="37">
        <v>903</v>
      </c>
      <c r="F24" s="11"/>
      <c r="G24" s="36">
        <v>-45.92</v>
      </c>
      <c r="H24" s="11"/>
      <c r="I24" s="35">
        <v>925</v>
      </c>
      <c r="J24" t="s">
        <v>82</v>
      </c>
    </row>
    <row r="25" spans="1:10" x14ac:dyDescent="0.25">
      <c r="A25" s="11">
        <v>214</v>
      </c>
      <c r="B25" s="11"/>
      <c r="C25" s="35" t="s">
        <v>43</v>
      </c>
      <c r="D25" s="11"/>
      <c r="E25" s="37">
        <v>150</v>
      </c>
      <c r="F25" s="11"/>
      <c r="G25" s="36">
        <v>64</v>
      </c>
      <c r="H25" s="11" t="s">
        <v>83</v>
      </c>
      <c r="I25" s="35">
        <v>75</v>
      </c>
      <c r="J25" t="s">
        <v>84</v>
      </c>
    </row>
    <row r="26" spans="1:10" x14ac:dyDescent="0.25">
      <c r="A26" s="11">
        <v>0</v>
      </c>
      <c r="B26" s="11"/>
      <c r="C26" s="35" t="s">
        <v>44</v>
      </c>
      <c r="D26" s="11"/>
      <c r="E26" s="37">
        <v>155</v>
      </c>
      <c r="F26" s="11"/>
      <c r="G26" s="36">
        <v>-155</v>
      </c>
      <c r="H26" s="11"/>
      <c r="I26" s="35">
        <v>155</v>
      </c>
      <c r="J26" t="s">
        <v>85</v>
      </c>
    </row>
    <row r="27" spans="1:10" x14ac:dyDescent="0.25">
      <c r="A27" s="11">
        <v>133.9</v>
      </c>
      <c r="B27" s="11"/>
      <c r="C27" s="35" t="s">
        <v>86</v>
      </c>
      <c r="D27" s="11"/>
      <c r="E27" s="37">
        <v>200</v>
      </c>
      <c r="F27" s="11"/>
      <c r="G27" s="36">
        <v>-66.099999999999994</v>
      </c>
      <c r="H27" s="11"/>
      <c r="I27" s="35">
        <v>200</v>
      </c>
      <c r="J27" t="s">
        <v>87</v>
      </c>
    </row>
    <row r="28" spans="1:10" x14ac:dyDescent="0.25">
      <c r="A28" s="11">
        <v>0</v>
      </c>
      <c r="B28" s="11"/>
      <c r="C28" s="35" t="s">
        <v>46</v>
      </c>
      <c r="D28" s="11"/>
      <c r="E28" s="37">
        <v>40</v>
      </c>
      <c r="F28" s="11"/>
      <c r="G28" s="36">
        <v>-40</v>
      </c>
      <c r="H28" s="11"/>
      <c r="I28" s="35">
        <v>40</v>
      </c>
      <c r="J28" t="s">
        <v>88</v>
      </c>
    </row>
    <row r="29" spans="1:10" x14ac:dyDescent="0.25">
      <c r="A29" s="11">
        <v>0</v>
      </c>
      <c r="B29" s="11"/>
      <c r="C29" s="35" t="s">
        <v>47</v>
      </c>
      <c r="D29" s="11"/>
      <c r="E29" s="37" t="s">
        <v>72</v>
      </c>
      <c r="F29" s="11"/>
      <c r="G29" s="36">
        <v>0</v>
      </c>
      <c r="H29" s="11"/>
      <c r="I29" s="35">
        <v>1000</v>
      </c>
      <c r="J29" t="s">
        <v>89</v>
      </c>
    </row>
    <row r="30" spans="1:10" x14ac:dyDescent="0.25">
      <c r="A30" s="11">
        <v>165</v>
      </c>
      <c r="B30" s="11"/>
      <c r="C30" s="35" t="s">
        <v>48</v>
      </c>
      <c r="D30" s="11"/>
      <c r="E30" s="37">
        <v>160</v>
      </c>
      <c r="F30" s="11"/>
      <c r="G30" s="36">
        <v>5</v>
      </c>
      <c r="H30" s="11"/>
      <c r="I30" s="35">
        <v>165</v>
      </c>
      <c r="J30" t="s">
        <v>90</v>
      </c>
    </row>
    <row r="31" spans="1:10" x14ac:dyDescent="0.25">
      <c r="A31" s="11">
        <v>100</v>
      </c>
      <c r="B31" s="11"/>
      <c r="C31" s="35" t="s">
        <v>49</v>
      </c>
      <c r="D31" s="11"/>
      <c r="E31" s="37">
        <v>180</v>
      </c>
      <c r="F31" s="11"/>
      <c r="G31" s="36">
        <v>-80</v>
      </c>
      <c r="H31" s="11"/>
      <c r="I31" s="35">
        <v>190</v>
      </c>
      <c r="J31" t="s">
        <v>91</v>
      </c>
    </row>
    <row r="32" spans="1:10" x14ac:dyDescent="0.25">
      <c r="A32" s="11">
        <v>82.84</v>
      </c>
      <c r="B32" s="11"/>
      <c r="C32" s="35" t="s">
        <v>50</v>
      </c>
      <c r="D32" s="11"/>
      <c r="E32" s="37">
        <v>160</v>
      </c>
      <c r="F32" s="11"/>
      <c r="G32" s="36">
        <v>-77.16</v>
      </c>
      <c r="H32" s="11"/>
      <c r="I32" s="35">
        <v>160</v>
      </c>
    </row>
    <row r="33" spans="1:10" x14ac:dyDescent="0.25">
      <c r="A33" s="11">
        <v>2192.7399999999998</v>
      </c>
      <c r="B33" s="11"/>
      <c r="C33" s="35" t="s">
        <v>92</v>
      </c>
      <c r="D33" s="11"/>
      <c r="E33" s="37">
        <v>2761.68</v>
      </c>
      <c r="F33" s="11"/>
      <c r="G33" s="36">
        <v>-568.94000000000005</v>
      </c>
      <c r="H33" s="11"/>
      <c r="I33" s="35">
        <v>2875</v>
      </c>
      <c r="J33" t="s">
        <v>93</v>
      </c>
    </row>
    <row r="34" spans="1:10" x14ac:dyDescent="0.25">
      <c r="A34" s="11">
        <v>0</v>
      </c>
      <c r="B34" s="11"/>
      <c r="C34" s="35" t="s">
        <v>94</v>
      </c>
      <c r="D34" s="11"/>
      <c r="E34" s="37">
        <v>3200</v>
      </c>
      <c r="F34" s="11"/>
      <c r="G34" s="36">
        <v>-3200</v>
      </c>
      <c r="H34" s="11"/>
      <c r="I34" s="35">
        <v>3450</v>
      </c>
      <c r="J34" t="s">
        <v>95</v>
      </c>
    </row>
    <row r="35" spans="1:10" x14ac:dyDescent="0.25">
      <c r="A35" s="11">
        <v>478</v>
      </c>
      <c r="B35" s="11"/>
      <c r="C35" s="35" t="s">
        <v>96</v>
      </c>
      <c r="D35" s="11"/>
      <c r="E35" s="37">
        <v>70</v>
      </c>
      <c r="F35" s="11"/>
      <c r="G35" s="36">
        <v>408</v>
      </c>
      <c r="H35" s="11" t="s">
        <v>97</v>
      </c>
      <c r="I35" s="35">
        <v>80</v>
      </c>
      <c r="J35" t="s">
        <v>98</v>
      </c>
    </row>
    <row r="36" spans="1:10" x14ac:dyDescent="0.25">
      <c r="A36" s="11">
        <v>0</v>
      </c>
      <c r="B36" s="11"/>
      <c r="C36" s="35" t="s">
        <v>52</v>
      </c>
      <c r="D36" s="11"/>
      <c r="E36" s="37">
        <v>400</v>
      </c>
      <c r="F36" s="11"/>
      <c r="G36" s="36">
        <v>-400</v>
      </c>
      <c r="H36" s="11" t="s">
        <v>99</v>
      </c>
      <c r="I36" s="35">
        <v>323</v>
      </c>
      <c r="J36" t="s">
        <v>100</v>
      </c>
    </row>
    <row r="37" spans="1:10" x14ac:dyDescent="0.25">
      <c r="A37" s="11">
        <v>0</v>
      </c>
      <c r="B37" s="11"/>
      <c r="C37" s="35" t="s">
        <v>53</v>
      </c>
      <c r="D37" s="11"/>
      <c r="E37" s="37">
        <v>2.5</v>
      </c>
      <c r="F37" s="11"/>
      <c r="G37" s="36">
        <v>-2.5</v>
      </c>
      <c r="H37" s="11"/>
      <c r="I37" s="35">
        <v>10</v>
      </c>
      <c r="J37" t="s">
        <v>101</v>
      </c>
    </row>
    <row r="38" spans="1:10" x14ac:dyDescent="0.25">
      <c r="A38" s="11">
        <v>808.29</v>
      </c>
      <c r="B38" s="11"/>
      <c r="C38" s="35" t="s">
        <v>54</v>
      </c>
      <c r="D38" s="11"/>
      <c r="E38" s="37">
        <v>505</v>
      </c>
      <c r="F38" s="11"/>
      <c r="G38" s="36">
        <v>303.29000000000002</v>
      </c>
      <c r="H38" s="11" t="s">
        <v>102</v>
      </c>
      <c r="I38" s="35">
        <v>500</v>
      </c>
    </row>
    <row r="39" spans="1:10" x14ac:dyDescent="0.25">
      <c r="A39" s="11">
        <v>0</v>
      </c>
      <c r="B39" s="11"/>
      <c r="C39" s="35" t="s">
        <v>55</v>
      </c>
      <c r="D39" s="11"/>
      <c r="E39" s="37" t="s">
        <v>72</v>
      </c>
      <c r="F39" s="11"/>
      <c r="G39" s="36">
        <v>0</v>
      </c>
      <c r="H39" s="11"/>
      <c r="I39" s="35" t="s">
        <v>72</v>
      </c>
    </row>
    <row r="40" spans="1:10" x14ac:dyDescent="0.25">
      <c r="A40" s="11">
        <v>0</v>
      </c>
      <c r="B40" s="11"/>
      <c r="C40" s="35" t="s">
        <v>27</v>
      </c>
      <c r="D40" s="11"/>
      <c r="E40" s="37" t="s">
        <v>72</v>
      </c>
      <c r="F40" s="11"/>
      <c r="G40" s="36">
        <v>0</v>
      </c>
      <c r="H40" s="11"/>
      <c r="I40" s="35" t="s">
        <v>72</v>
      </c>
    </row>
    <row r="41" spans="1:10" x14ac:dyDescent="0.25">
      <c r="A41" s="11">
        <v>752</v>
      </c>
      <c r="B41" s="11"/>
      <c r="C41" s="35" t="s">
        <v>56</v>
      </c>
      <c r="D41" s="11"/>
      <c r="E41" s="37">
        <v>1400</v>
      </c>
      <c r="F41" s="11"/>
      <c r="G41" s="36">
        <v>-648</v>
      </c>
      <c r="H41" s="11"/>
      <c r="I41" s="35">
        <v>1000</v>
      </c>
      <c r="J41" t="s">
        <v>103</v>
      </c>
    </row>
    <row r="42" spans="1:10" x14ac:dyDescent="0.25">
      <c r="A42" s="11"/>
      <c r="B42" s="11"/>
      <c r="C42" s="35" t="s">
        <v>104</v>
      </c>
      <c r="D42" s="11"/>
      <c r="E42" s="37" t="s">
        <v>72</v>
      </c>
      <c r="F42" s="11"/>
      <c r="G42" s="36"/>
      <c r="H42" s="11"/>
      <c r="I42" s="35">
        <v>250</v>
      </c>
      <c r="J42" t="s">
        <v>105</v>
      </c>
    </row>
    <row r="43" spans="1:10" x14ac:dyDescent="0.25">
      <c r="A43" s="11">
        <v>0</v>
      </c>
      <c r="B43" s="11"/>
      <c r="C43" s="35" t="s">
        <v>57</v>
      </c>
      <c r="D43" s="11"/>
      <c r="E43" s="37">
        <v>100</v>
      </c>
      <c r="F43" s="11"/>
      <c r="G43" s="36">
        <v>-100</v>
      </c>
      <c r="H43" s="11"/>
      <c r="I43" s="35">
        <v>100</v>
      </c>
      <c r="J43" t="s">
        <v>106</v>
      </c>
    </row>
    <row r="44" spans="1:10" x14ac:dyDescent="0.25">
      <c r="A44" s="11">
        <v>324</v>
      </c>
      <c r="B44" s="11"/>
      <c r="C44" s="35" t="s">
        <v>58</v>
      </c>
      <c r="D44" s="11"/>
      <c r="E44" s="37">
        <v>98.34</v>
      </c>
      <c r="F44" s="11"/>
      <c r="G44" s="36">
        <v>225.66</v>
      </c>
      <c r="H44" s="11" t="s">
        <v>107</v>
      </c>
      <c r="I44" s="35">
        <v>110</v>
      </c>
      <c r="J44" t="s">
        <v>108</v>
      </c>
    </row>
    <row r="45" spans="1:10" x14ac:dyDescent="0.25">
      <c r="A45" s="11">
        <v>35</v>
      </c>
      <c r="B45" s="11"/>
      <c r="C45" s="35" t="s">
        <v>59</v>
      </c>
      <c r="D45" s="11"/>
      <c r="E45" s="37" t="s">
        <v>72</v>
      </c>
      <c r="F45" s="11"/>
      <c r="G45" s="36">
        <v>35</v>
      </c>
      <c r="H45" s="11"/>
      <c r="I45" s="35" t="s">
        <v>72</v>
      </c>
    </row>
    <row r="46" spans="1:10" x14ac:dyDescent="0.25">
      <c r="A46" s="11">
        <v>10240.59</v>
      </c>
      <c r="B46" s="11"/>
      <c r="C46" s="35" t="s">
        <v>60</v>
      </c>
      <c r="D46" s="11"/>
      <c r="E46" s="37">
        <v>16233.92</v>
      </c>
      <c r="F46" s="11"/>
      <c r="G46" s="36">
        <v>-5993.33</v>
      </c>
      <c r="H46" s="11"/>
      <c r="I46" s="35">
        <v>17427.66</v>
      </c>
      <c r="J46" t="s">
        <v>72</v>
      </c>
    </row>
    <row r="48" spans="1:10" ht="90" x14ac:dyDescent="0.25">
      <c r="I48" s="16" t="s">
        <v>109</v>
      </c>
      <c r="J48" t="s">
        <v>110</v>
      </c>
    </row>
    <row r="49" spans="9:9" x14ac:dyDescent="0.25">
      <c r="I49" t="s">
        <v>111</v>
      </c>
    </row>
  </sheetData>
  <pageMargins left="0.7" right="0.7" top="0.75" bottom="0.75" header="0.3" footer="0.3"/>
  <pageSetup paperSize="9" scale="61"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62"/>
  <sheetViews>
    <sheetView topLeftCell="D1" workbookViewId="0">
      <selection activeCell="AN33" sqref="AN33"/>
    </sheetView>
  </sheetViews>
  <sheetFormatPr defaultRowHeight="15" x14ac:dyDescent="0.25"/>
  <cols>
    <col min="2" max="2" width="42.5703125" customWidth="1"/>
    <col min="3" max="3" width="9.28515625" customWidth="1"/>
    <col min="4" max="4" width="18.5703125" customWidth="1"/>
    <col min="5" max="5" width="10.140625" customWidth="1"/>
    <col min="6" max="6" width="19.140625" customWidth="1"/>
    <col min="8" max="8" width="16.28515625" customWidth="1"/>
    <col min="10" max="10" width="16.42578125" customWidth="1"/>
    <col min="11" max="11" width="14.7109375" customWidth="1"/>
    <col min="12" max="12" width="13.28515625" customWidth="1"/>
    <col min="14" max="14" width="10.7109375" customWidth="1"/>
    <col min="20" max="20" width="3.28515625" customWidth="1"/>
    <col min="21" max="21" width="17.28515625" customWidth="1"/>
    <col min="23" max="23" width="17.5703125" customWidth="1"/>
    <col min="24" max="24" width="10.5703125" bestFit="1" customWidth="1"/>
  </cols>
  <sheetData>
    <row r="1" spans="2:25" ht="18.75" x14ac:dyDescent="0.3">
      <c r="B1" s="38" t="s">
        <v>262</v>
      </c>
    </row>
    <row r="2" spans="2:25" ht="30" x14ac:dyDescent="0.25">
      <c r="B2" s="1" t="s">
        <v>22</v>
      </c>
      <c r="C2" s="1"/>
      <c r="D2" s="24" t="s">
        <v>238</v>
      </c>
      <c r="E2" s="1"/>
      <c r="F2" s="24" t="s">
        <v>65</v>
      </c>
      <c r="H2" s="24" t="s">
        <v>67</v>
      </c>
      <c r="J2" s="25" t="s">
        <v>248</v>
      </c>
      <c r="L2" s="24" t="s">
        <v>145</v>
      </c>
      <c r="U2" s="24" t="s">
        <v>226</v>
      </c>
      <c r="W2" s="24" t="s">
        <v>226</v>
      </c>
      <c r="Y2" s="24" t="s">
        <v>266</v>
      </c>
    </row>
    <row r="3" spans="2:25" x14ac:dyDescent="0.25">
      <c r="B3" s="11" t="s">
        <v>68</v>
      </c>
      <c r="C3" s="11"/>
      <c r="D3" s="15">
        <v>1689.71</v>
      </c>
      <c r="E3" s="11"/>
      <c r="F3" s="11">
        <v>2631</v>
      </c>
      <c r="H3" s="15">
        <v>2903.61</v>
      </c>
      <c r="J3" s="3">
        <v>2958.21</v>
      </c>
      <c r="L3" s="11">
        <f>SUM(H3-J3)</f>
        <v>-54.599999999999909</v>
      </c>
      <c r="U3" s="43">
        <v>5438.59</v>
      </c>
      <c r="V3" s="48"/>
      <c r="W3" s="43">
        <v>5438.59</v>
      </c>
      <c r="Y3" s="11">
        <f>SUM(U3-W3)</f>
        <v>0</v>
      </c>
    </row>
    <row r="4" spans="2:25" x14ac:dyDescent="0.25">
      <c r="B4" s="35" t="s">
        <v>70</v>
      </c>
      <c r="C4" s="15"/>
      <c r="D4" s="37">
        <v>672.63</v>
      </c>
      <c r="E4" s="15"/>
      <c r="F4" s="37">
        <v>491.02</v>
      </c>
      <c r="H4" s="37">
        <v>88.38</v>
      </c>
      <c r="J4" s="41">
        <v>88.38</v>
      </c>
      <c r="L4" s="11">
        <f t="shared" ref="L4:L16" si="0">SUM(H4-J4)</f>
        <v>0</v>
      </c>
      <c r="N4" t="s">
        <v>239</v>
      </c>
      <c r="U4" s="27">
        <v>0</v>
      </c>
      <c r="W4" s="26">
        <v>0</v>
      </c>
    </row>
    <row r="5" spans="2:25" x14ac:dyDescent="0.25">
      <c r="B5" s="35" t="s">
        <v>23</v>
      </c>
      <c r="C5" s="15"/>
      <c r="D5" s="37">
        <v>10400.14</v>
      </c>
      <c r="E5" s="15"/>
      <c r="F5" s="37">
        <v>12358.9</v>
      </c>
      <c r="H5" s="37">
        <v>13742.67</v>
      </c>
      <c r="J5" s="41">
        <v>13742.67</v>
      </c>
      <c r="L5" s="11">
        <f t="shared" si="0"/>
        <v>0</v>
      </c>
      <c r="U5" s="47">
        <v>14341.76</v>
      </c>
      <c r="V5" s="69">
        <f>SUM(J5-U5)</f>
        <v>-599.09000000000015</v>
      </c>
      <c r="W5" s="46">
        <v>14500</v>
      </c>
      <c r="X5" s="69">
        <f>SUM(J5-W5)</f>
        <v>-757.32999999999993</v>
      </c>
      <c r="Y5" s="42">
        <f>SUM(U5-W5)</f>
        <v>-158.23999999999978</v>
      </c>
    </row>
    <row r="6" spans="2:25" x14ac:dyDescent="0.25">
      <c r="B6" s="35" t="s">
        <v>71</v>
      </c>
      <c r="C6" s="15"/>
      <c r="D6" s="37">
        <v>0</v>
      </c>
      <c r="E6" s="15"/>
      <c r="F6" s="37" t="s">
        <v>72</v>
      </c>
      <c r="H6" s="37">
        <v>0</v>
      </c>
      <c r="J6" s="41">
        <v>0</v>
      </c>
      <c r="L6" s="11"/>
      <c r="U6" s="27">
        <v>0</v>
      </c>
      <c r="W6" s="26">
        <v>0</v>
      </c>
      <c r="Y6" s="42">
        <f t="shared" ref="Y6:Y16" si="1">SUM(U6-W6)</f>
        <v>0</v>
      </c>
    </row>
    <row r="7" spans="2:25" x14ac:dyDescent="0.25">
      <c r="B7" s="35" t="s">
        <v>25</v>
      </c>
      <c r="C7" s="15"/>
      <c r="D7" s="37">
        <v>0</v>
      </c>
      <c r="E7" s="15"/>
      <c r="F7" s="37" t="s">
        <v>72</v>
      </c>
      <c r="H7" s="37">
        <v>0</v>
      </c>
      <c r="J7" s="41">
        <v>0</v>
      </c>
      <c r="L7" s="11"/>
      <c r="U7" s="27">
        <v>0</v>
      </c>
      <c r="W7" s="26">
        <v>0</v>
      </c>
      <c r="Y7" s="42">
        <f t="shared" si="1"/>
        <v>0</v>
      </c>
    </row>
    <row r="8" spans="2:25" x14ac:dyDescent="0.25">
      <c r="B8" s="35" t="s">
        <v>26</v>
      </c>
      <c r="C8" s="15"/>
      <c r="D8" s="37">
        <v>72.5</v>
      </c>
      <c r="E8" s="15"/>
      <c r="F8" s="37" t="s">
        <v>72</v>
      </c>
      <c r="H8" s="37">
        <v>0</v>
      </c>
      <c r="J8" s="41">
        <v>0</v>
      </c>
      <c r="L8" s="11"/>
      <c r="U8" s="27">
        <v>0</v>
      </c>
      <c r="W8" s="26">
        <v>0</v>
      </c>
      <c r="Y8" s="42">
        <f t="shared" si="1"/>
        <v>0</v>
      </c>
    </row>
    <row r="9" spans="2:25" x14ac:dyDescent="0.25">
      <c r="B9" s="35" t="s">
        <v>27</v>
      </c>
      <c r="C9" s="15"/>
      <c r="D9" s="37">
        <v>100</v>
      </c>
      <c r="E9" s="15"/>
      <c r="F9" s="37" t="s">
        <v>72</v>
      </c>
      <c r="H9" s="37">
        <v>0</v>
      </c>
      <c r="J9" s="41">
        <v>0</v>
      </c>
      <c r="L9" s="11"/>
      <c r="U9" s="27">
        <v>0</v>
      </c>
      <c r="W9" s="26">
        <v>0</v>
      </c>
      <c r="Y9" s="42">
        <f t="shared" si="1"/>
        <v>0</v>
      </c>
    </row>
    <row r="10" spans="2:25" x14ac:dyDescent="0.25">
      <c r="B10" s="35" t="s">
        <v>73</v>
      </c>
      <c r="C10" s="15"/>
      <c r="D10" s="37">
        <v>188.4</v>
      </c>
      <c r="E10" s="15"/>
      <c r="F10" s="37">
        <v>192</v>
      </c>
      <c r="H10" s="37">
        <v>192</v>
      </c>
      <c r="J10" s="41">
        <v>64</v>
      </c>
      <c r="L10" s="11">
        <f t="shared" si="0"/>
        <v>128</v>
      </c>
      <c r="N10" t="s">
        <v>242</v>
      </c>
      <c r="U10" s="27">
        <v>96</v>
      </c>
      <c r="W10" s="26">
        <v>96</v>
      </c>
      <c r="Y10" s="42">
        <f t="shared" si="1"/>
        <v>0</v>
      </c>
    </row>
    <row r="11" spans="2:25" x14ac:dyDescent="0.25">
      <c r="B11" s="35" t="s">
        <v>29</v>
      </c>
      <c r="C11" s="15"/>
      <c r="D11" s="37">
        <v>48</v>
      </c>
      <c r="E11" s="15"/>
      <c r="F11" s="37" t="s">
        <v>72</v>
      </c>
      <c r="H11" s="37">
        <v>0</v>
      </c>
      <c r="J11" s="41">
        <v>219.47</v>
      </c>
      <c r="L11" s="11"/>
      <c r="N11" t="s">
        <v>249</v>
      </c>
      <c r="U11" s="27">
        <v>150</v>
      </c>
      <c r="W11" s="26">
        <v>150</v>
      </c>
      <c r="Y11" s="42">
        <f t="shared" si="1"/>
        <v>0</v>
      </c>
    </row>
    <row r="12" spans="2:25" x14ac:dyDescent="0.25">
      <c r="B12" s="35" t="s">
        <v>30</v>
      </c>
      <c r="C12" s="15"/>
      <c r="D12" s="37">
        <v>0</v>
      </c>
      <c r="E12" s="15"/>
      <c r="F12" s="37" t="s">
        <v>72</v>
      </c>
      <c r="H12" s="37">
        <v>0</v>
      </c>
      <c r="J12" s="41">
        <v>114</v>
      </c>
      <c r="L12" s="11"/>
      <c r="U12" s="27">
        <v>0</v>
      </c>
      <c r="W12" s="26">
        <v>0</v>
      </c>
      <c r="Y12" s="42">
        <f t="shared" si="1"/>
        <v>0</v>
      </c>
    </row>
    <row r="13" spans="2:25" x14ac:dyDescent="0.25">
      <c r="B13" s="35" t="s">
        <v>31</v>
      </c>
      <c r="C13" s="15"/>
      <c r="D13" s="37">
        <v>0</v>
      </c>
      <c r="E13" s="15"/>
      <c r="F13" s="37" t="s">
        <v>72</v>
      </c>
      <c r="H13" s="37">
        <v>0</v>
      </c>
      <c r="J13" s="41">
        <v>0</v>
      </c>
      <c r="L13" s="11"/>
      <c r="U13" s="27">
        <v>0</v>
      </c>
      <c r="W13" s="26">
        <v>0</v>
      </c>
      <c r="Y13" s="42">
        <f t="shared" si="1"/>
        <v>0</v>
      </c>
    </row>
    <row r="14" spans="2:25" x14ac:dyDescent="0.25">
      <c r="B14" s="35" t="s">
        <v>32</v>
      </c>
      <c r="C14" s="15"/>
      <c r="D14" s="37">
        <v>5</v>
      </c>
      <c r="E14" s="15"/>
      <c r="F14" s="37">
        <v>1</v>
      </c>
      <c r="H14" s="37">
        <v>1</v>
      </c>
      <c r="J14" s="41">
        <v>0</v>
      </c>
      <c r="L14" s="11">
        <f t="shared" si="0"/>
        <v>1</v>
      </c>
      <c r="U14" s="27">
        <v>0</v>
      </c>
      <c r="W14" s="26">
        <v>0</v>
      </c>
      <c r="Y14" s="42">
        <f t="shared" si="1"/>
        <v>0</v>
      </c>
    </row>
    <row r="15" spans="2:25" x14ac:dyDescent="0.25">
      <c r="B15" s="35" t="s">
        <v>33</v>
      </c>
      <c r="C15" s="15"/>
      <c r="D15" s="37">
        <v>505</v>
      </c>
      <c r="E15" s="15"/>
      <c r="F15" s="37">
        <v>560</v>
      </c>
      <c r="H15" s="37">
        <v>500</v>
      </c>
      <c r="J15" s="41">
        <v>1068.46</v>
      </c>
      <c r="L15" s="11">
        <f t="shared" si="0"/>
        <v>-568.46</v>
      </c>
      <c r="N15" t="s">
        <v>243</v>
      </c>
      <c r="U15" s="27">
        <v>500</v>
      </c>
      <c r="W15" s="26">
        <v>500</v>
      </c>
      <c r="Y15" s="42">
        <f t="shared" si="1"/>
        <v>0</v>
      </c>
    </row>
    <row r="16" spans="2:25" x14ac:dyDescent="0.25">
      <c r="B16" s="35" t="s">
        <v>12</v>
      </c>
      <c r="C16" s="15"/>
      <c r="D16" s="37">
        <v>13681.38</v>
      </c>
      <c r="E16" s="15"/>
      <c r="F16" s="37">
        <v>16233.92</v>
      </c>
      <c r="H16" s="37">
        <v>17427.66</v>
      </c>
      <c r="J16" s="41">
        <f>SUM(J3:J15)</f>
        <v>18255.190000000002</v>
      </c>
      <c r="K16" s="18"/>
      <c r="L16" s="11">
        <f t="shared" si="0"/>
        <v>-827.53000000000247</v>
      </c>
      <c r="U16" s="27">
        <f>SUM(U3:U15)</f>
        <v>20526.349999999999</v>
      </c>
      <c r="W16" s="26">
        <f>SUM(W3:W15)</f>
        <v>20684.59</v>
      </c>
      <c r="Y16" s="42">
        <f t="shared" si="1"/>
        <v>-158.2400000000016</v>
      </c>
    </row>
    <row r="17" spans="2:25" x14ac:dyDescent="0.25">
      <c r="B17" s="15"/>
      <c r="C17" s="15"/>
      <c r="D17" s="15"/>
      <c r="E17" s="15"/>
      <c r="F17" s="11"/>
      <c r="G17" s="7"/>
      <c r="H17" s="15"/>
      <c r="I17" s="7"/>
      <c r="J17" s="3"/>
      <c r="U17" s="15"/>
      <c r="W17" s="15"/>
      <c r="Y17" s="45"/>
    </row>
    <row r="18" spans="2:25" x14ac:dyDescent="0.25">
      <c r="B18" s="35" t="s">
        <v>37</v>
      </c>
      <c r="C18" s="15"/>
      <c r="D18" s="39">
        <v>4030</v>
      </c>
      <c r="E18" s="15"/>
      <c r="F18" s="37">
        <v>4118.3999999999996</v>
      </c>
      <c r="H18" s="37">
        <v>4268.16</v>
      </c>
      <c r="J18" s="41">
        <v>4268.16</v>
      </c>
      <c r="L18" s="11">
        <f t="shared" ref="L18:L47" si="2">SUM(H18-J18)</f>
        <v>0</v>
      </c>
      <c r="N18" t="s">
        <v>229</v>
      </c>
      <c r="U18" s="27">
        <v>4463.68</v>
      </c>
      <c r="W18" s="26">
        <v>4463.68</v>
      </c>
      <c r="X18" s="14"/>
      <c r="Y18" s="42">
        <f t="shared" ref="Y18:Y47" si="3">SUM(U18-W18)</f>
        <v>0</v>
      </c>
    </row>
    <row r="19" spans="2:25" x14ac:dyDescent="0.25">
      <c r="B19" s="35" t="s">
        <v>38</v>
      </c>
      <c r="C19" s="15"/>
      <c r="D19" s="39">
        <v>83.16</v>
      </c>
      <c r="E19" s="15"/>
      <c r="F19" s="37">
        <v>85</v>
      </c>
      <c r="H19" s="37">
        <v>85</v>
      </c>
      <c r="J19" s="41">
        <v>113.28</v>
      </c>
      <c r="L19" s="11">
        <f t="shared" si="2"/>
        <v>-28.28</v>
      </c>
      <c r="N19" t="s">
        <v>227</v>
      </c>
      <c r="U19" s="27">
        <v>127.92</v>
      </c>
      <c r="W19" s="26">
        <v>127.92</v>
      </c>
      <c r="X19" s="14"/>
      <c r="Y19" s="42">
        <f t="shared" si="3"/>
        <v>0</v>
      </c>
    </row>
    <row r="20" spans="2:25" x14ac:dyDescent="0.25">
      <c r="B20" s="35" t="s">
        <v>39</v>
      </c>
      <c r="C20" s="15"/>
      <c r="D20" s="39">
        <v>180</v>
      </c>
      <c r="E20" s="15"/>
      <c r="F20" s="37">
        <v>190</v>
      </c>
      <c r="H20" s="37">
        <v>250</v>
      </c>
      <c r="J20" s="41">
        <v>430</v>
      </c>
      <c r="L20" s="11">
        <f t="shared" si="2"/>
        <v>-180</v>
      </c>
      <c r="N20" t="s">
        <v>230</v>
      </c>
      <c r="U20" s="27">
        <v>260</v>
      </c>
      <c r="W20" s="26">
        <v>260</v>
      </c>
      <c r="X20" s="14"/>
      <c r="Y20" s="42">
        <f t="shared" si="3"/>
        <v>0</v>
      </c>
    </row>
    <row r="21" spans="2:25" x14ac:dyDescent="0.25">
      <c r="B21" s="35" t="s">
        <v>40</v>
      </c>
      <c r="C21" s="15"/>
      <c r="D21" s="39">
        <v>210</v>
      </c>
      <c r="E21" s="15"/>
      <c r="F21" s="37">
        <v>260</v>
      </c>
      <c r="H21" s="37">
        <v>266.5</v>
      </c>
      <c r="J21" s="41">
        <v>257.7</v>
      </c>
      <c r="L21" s="42">
        <f t="shared" si="2"/>
        <v>8.8000000000000114</v>
      </c>
      <c r="N21" t="s">
        <v>201</v>
      </c>
      <c r="U21" s="27">
        <v>280</v>
      </c>
      <c r="W21" s="26">
        <v>280</v>
      </c>
      <c r="X21" s="14"/>
      <c r="Y21" s="42">
        <f t="shared" si="3"/>
        <v>0</v>
      </c>
    </row>
    <row r="22" spans="2:25" x14ac:dyDescent="0.25">
      <c r="B22" s="35" t="s">
        <v>251</v>
      </c>
      <c r="C22" s="15"/>
      <c r="D22" s="39">
        <v>0</v>
      </c>
      <c r="E22" s="15"/>
      <c r="F22" s="37">
        <v>0</v>
      </c>
      <c r="H22" s="37">
        <v>0</v>
      </c>
      <c r="J22" s="41">
        <v>0</v>
      </c>
      <c r="L22" s="19">
        <f t="shared" si="2"/>
        <v>0</v>
      </c>
      <c r="N22" t="s">
        <v>252</v>
      </c>
      <c r="U22" s="27">
        <v>100</v>
      </c>
      <c r="W22" s="80">
        <v>100</v>
      </c>
      <c r="X22" s="14"/>
      <c r="Y22" s="42">
        <f t="shared" si="3"/>
        <v>0</v>
      </c>
    </row>
    <row r="23" spans="2:25" x14ac:dyDescent="0.25">
      <c r="B23" s="35" t="s">
        <v>41</v>
      </c>
      <c r="C23" s="15"/>
      <c r="D23" s="39">
        <v>0</v>
      </c>
      <c r="E23" s="15"/>
      <c r="F23" s="37">
        <v>100</v>
      </c>
      <c r="H23" s="37">
        <v>150</v>
      </c>
      <c r="J23" s="41">
        <v>150</v>
      </c>
      <c r="L23" s="20">
        <f>SUM(H23-J23)</f>
        <v>0</v>
      </c>
      <c r="N23" t="s">
        <v>228</v>
      </c>
      <c r="U23" s="27">
        <v>200</v>
      </c>
      <c r="W23" s="80">
        <v>200</v>
      </c>
      <c r="X23" s="14"/>
      <c r="Y23" s="42">
        <f t="shared" si="3"/>
        <v>0</v>
      </c>
    </row>
    <row r="24" spans="2:25" x14ac:dyDescent="0.25">
      <c r="B24" s="35" t="s">
        <v>80</v>
      </c>
      <c r="C24" s="15"/>
      <c r="D24" s="39">
        <v>300</v>
      </c>
      <c r="E24" s="15"/>
      <c r="F24" s="37">
        <v>995</v>
      </c>
      <c r="H24" s="37">
        <v>800</v>
      </c>
      <c r="J24" s="41">
        <v>0</v>
      </c>
      <c r="L24" s="43">
        <f t="shared" si="2"/>
        <v>800</v>
      </c>
      <c r="N24" t="s">
        <v>231</v>
      </c>
      <c r="U24" s="27">
        <v>1200</v>
      </c>
      <c r="W24" s="26">
        <v>1200</v>
      </c>
      <c r="X24" s="14"/>
      <c r="Y24" s="42">
        <f t="shared" si="3"/>
        <v>0</v>
      </c>
    </row>
    <row r="25" spans="2:25" x14ac:dyDescent="0.25">
      <c r="B25" s="35" t="s">
        <v>42</v>
      </c>
      <c r="C25" s="15"/>
      <c r="D25" s="39">
        <v>1000</v>
      </c>
      <c r="E25" s="15"/>
      <c r="F25" s="37">
        <v>903</v>
      </c>
      <c r="H25" s="37">
        <v>925</v>
      </c>
      <c r="J25" s="41">
        <v>849.52</v>
      </c>
      <c r="L25" s="43">
        <f t="shared" si="2"/>
        <v>75.480000000000018</v>
      </c>
      <c r="N25" t="s">
        <v>234</v>
      </c>
      <c r="U25" s="27">
        <v>900</v>
      </c>
      <c r="W25" s="26">
        <v>900</v>
      </c>
      <c r="X25" s="14"/>
      <c r="Y25" s="42">
        <f t="shared" si="3"/>
        <v>0</v>
      </c>
    </row>
    <row r="26" spans="2:25" x14ac:dyDescent="0.25">
      <c r="B26" s="35" t="s">
        <v>152</v>
      </c>
      <c r="C26" s="15"/>
      <c r="D26" s="39">
        <v>60</v>
      </c>
      <c r="E26" s="15"/>
      <c r="F26" s="37">
        <v>150</v>
      </c>
      <c r="H26" s="37">
        <v>75</v>
      </c>
      <c r="J26" s="41">
        <v>59</v>
      </c>
      <c r="L26" s="43">
        <f t="shared" si="2"/>
        <v>16</v>
      </c>
      <c r="N26" t="s">
        <v>187</v>
      </c>
      <c r="U26" s="27">
        <v>40</v>
      </c>
      <c r="W26" s="26">
        <v>40</v>
      </c>
      <c r="X26" s="14"/>
      <c r="Y26" s="42">
        <f t="shared" si="3"/>
        <v>0</v>
      </c>
    </row>
    <row r="27" spans="2:25" x14ac:dyDescent="0.25">
      <c r="B27" s="35" t="s">
        <v>44</v>
      </c>
      <c r="C27" s="15"/>
      <c r="D27" s="39">
        <v>151</v>
      </c>
      <c r="E27" s="15"/>
      <c r="F27" s="37">
        <v>155</v>
      </c>
      <c r="H27" s="37">
        <v>155</v>
      </c>
      <c r="J27" s="41">
        <v>155</v>
      </c>
      <c r="L27" s="44">
        <f t="shared" si="2"/>
        <v>0</v>
      </c>
      <c r="U27" s="27">
        <v>170</v>
      </c>
      <c r="W27" s="26">
        <v>170</v>
      </c>
      <c r="X27" s="14"/>
      <c r="Y27" s="42">
        <f t="shared" si="3"/>
        <v>0</v>
      </c>
    </row>
    <row r="28" spans="2:25" x14ac:dyDescent="0.25">
      <c r="B28" s="35" t="s">
        <v>86</v>
      </c>
      <c r="C28" s="15"/>
      <c r="D28" s="39">
        <v>196</v>
      </c>
      <c r="E28" s="15"/>
      <c r="F28" s="37">
        <v>200</v>
      </c>
      <c r="H28" s="37">
        <v>200</v>
      </c>
      <c r="J28" s="41">
        <v>172.19</v>
      </c>
      <c r="L28" s="43">
        <f t="shared" si="2"/>
        <v>27.810000000000002</v>
      </c>
      <c r="U28" s="27">
        <v>200</v>
      </c>
      <c r="W28" s="26">
        <v>200</v>
      </c>
      <c r="X28" s="14"/>
      <c r="Y28" s="42">
        <f t="shared" si="3"/>
        <v>0</v>
      </c>
    </row>
    <row r="29" spans="2:25" x14ac:dyDescent="0.25">
      <c r="B29" s="35" t="s">
        <v>46</v>
      </c>
      <c r="C29" s="15"/>
      <c r="D29" s="39">
        <v>40</v>
      </c>
      <c r="E29" s="15"/>
      <c r="F29" s="37">
        <v>40</v>
      </c>
      <c r="H29" s="37">
        <v>40</v>
      </c>
      <c r="J29" s="41">
        <v>35</v>
      </c>
      <c r="L29" s="43">
        <f t="shared" si="2"/>
        <v>5</v>
      </c>
      <c r="U29" s="27">
        <v>35</v>
      </c>
      <c r="W29" s="26">
        <v>35</v>
      </c>
      <c r="X29" s="14"/>
      <c r="Y29" s="42">
        <f t="shared" si="3"/>
        <v>0</v>
      </c>
    </row>
    <row r="30" spans="2:25" x14ac:dyDescent="0.25">
      <c r="B30" s="35" t="s">
        <v>47</v>
      </c>
      <c r="C30" s="15"/>
      <c r="D30" s="39">
        <v>0</v>
      </c>
      <c r="E30" s="15"/>
      <c r="F30" s="37" t="s">
        <v>72</v>
      </c>
      <c r="H30" s="37">
        <v>1000</v>
      </c>
      <c r="J30" s="41">
        <v>0</v>
      </c>
      <c r="L30" s="43">
        <f t="shared" si="2"/>
        <v>1000</v>
      </c>
      <c r="N30" t="s">
        <v>253</v>
      </c>
      <c r="U30" s="27">
        <v>1000</v>
      </c>
      <c r="W30" s="26">
        <v>1000</v>
      </c>
      <c r="X30" s="14"/>
      <c r="Y30" s="42">
        <f t="shared" si="3"/>
        <v>0</v>
      </c>
    </row>
    <row r="31" spans="2:25" x14ac:dyDescent="0.25">
      <c r="B31" s="35" t="s">
        <v>48</v>
      </c>
      <c r="C31" s="15"/>
      <c r="D31" s="39">
        <v>120</v>
      </c>
      <c r="E31" s="15"/>
      <c r="F31" s="37">
        <v>160</v>
      </c>
      <c r="H31" s="37">
        <v>165</v>
      </c>
      <c r="J31" s="41">
        <v>165</v>
      </c>
      <c r="L31" s="44">
        <f t="shared" si="2"/>
        <v>0</v>
      </c>
      <c r="U31" s="27">
        <v>170</v>
      </c>
      <c r="W31" s="26">
        <v>170</v>
      </c>
      <c r="X31" s="14"/>
      <c r="Y31" s="42">
        <f t="shared" si="3"/>
        <v>0</v>
      </c>
    </row>
    <row r="32" spans="2:25" x14ac:dyDescent="0.25">
      <c r="B32" s="35" t="s">
        <v>49</v>
      </c>
      <c r="C32" s="15"/>
      <c r="D32" s="39">
        <v>180</v>
      </c>
      <c r="E32" s="15"/>
      <c r="F32" s="37">
        <v>180</v>
      </c>
      <c r="H32" s="37">
        <v>190</v>
      </c>
      <c r="J32" s="41">
        <v>100</v>
      </c>
      <c r="L32" s="43">
        <f t="shared" si="2"/>
        <v>90</v>
      </c>
      <c r="N32" t="s">
        <v>240</v>
      </c>
      <c r="U32" s="27">
        <v>100</v>
      </c>
      <c r="W32" s="26">
        <v>100</v>
      </c>
      <c r="X32" s="14"/>
      <c r="Y32" s="42">
        <f t="shared" si="3"/>
        <v>0</v>
      </c>
    </row>
    <row r="33" spans="2:26" x14ac:dyDescent="0.25">
      <c r="B33" s="35" t="s">
        <v>50</v>
      </c>
      <c r="C33" s="15"/>
      <c r="D33" s="39">
        <v>153</v>
      </c>
      <c r="E33" s="15"/>
      <c r="F33" s="37">
        <v>160</v>
      </c>
      <c r="H33" s="37">
        <v>160</v>
      </c>
      <c r="J33" s="41">
        <v>161.72999999999999</v>
      </c>
      <c r="L33" s="11">
        <f t="shared" si="2"/>
        <v>-1.7299999999999898</v>
      </c>
      <c r="U33" s="27">
        <v>165</v>
      </c>
      <c r="W33" s="26">
        <v>165</v>
      </c>
      <c r="X33" s="14"/>
      <c r="Y33" s="42">
        <f t="shared" si="3"/>
        <v>0</v>
      </c>
    </row>
    <row r="34" spans="2:26" x14ac:dyDescent="0.25">
      <c r="B34" s="35" t="s">
        <v>92</v>
      </c>
      <c r="C34" s="15"/>
      <c r="D34" s="39">
        <v>2735.72</v>
      </c>
      <c r="E34" s="15"/>
      <c r="F34" s="37">
        <v>2761.68</v>
      </c>
      <c r="H34" s="37">
        <v>2875</v>
      </c>
      <c r="J34" s="41">
        <v>2831.68</v>
      </c>
      <c r="L34" s="42">
        <f t="shared" si="2"/>
        <v>43.320000000000164</v>
      </c>
      <c r="N34" t="s">
        <v>244</v>
      </c>
      <c r="U34" s="27">
        <v>3000</v>
      </c>
      <c r="W34" s="26">
        <v>3000</v>
      </c>
      <c r="X34" s="81">
        <v>168.32</v>
      </c>
      <c r="Y34" s="42">
        <f t="shared" si="3"/>
        <v>0</v>
      </c>
    </row>
    <row r="35" spans="2:26" x14ac:dyDescent="0.25">
      <c r="B35" s="35" t="s">
        <v>94</v>
      </c>
      <c r="C35" s="15"/>
      <c r="D35" s="39">
        <v>2500</v>
      </c>
      <c r="E35" s="15"/>
      <c r="F35" s="37">
        <v>3200</v>
      </c>
      <c r="H35" s="37">
        <v>3450</v>
      </c>
      <c r="J35" s="41">
        <v>0</v>
      </c>
      <c r="L35" s="42">
        <f t="shared" si="2"/>
        <v>3450</v>
      </c>
      <c r="N35" t="s">
        <v>283</v>
      </c>
      <c r="U35" s="27">
        <v>3600</v>
      </c>
      <c r="W35" s="80">
        <v>3600</v>
      </c>
      <c r="Y35" s="42">
        <f t="shared" si="3"/>
        <v>0</v>
      </c>
      <c r="Z35" s="81">
        <v>3600</v>
      </c>
    </row>
    <row r="36" spans="2:26" x14ac:dyDescent="0.25">
      <c r="B36" s="35" t="s">
        <v>96</v>
      </c>
      <c r="C36" s="15"/>
      <c r="D36" s="39">
        <v>70</v>
      </c>
      <c r="E36" s="15"/>
      <c r="F36" s="37">
        <v>70</v>
      </c>
      <c r="H36" s="37">
        <v>80</v>
      </c>
      <c r="J36" s="41">
        <v>260.98</v>
      </c>
      <c r="L36" s="11">
        <f t="shared" si="2"/>
        <v>-180.98000000000002</v>
      </c>
      <c r="N36" t="s">
        <v>282</v>
      </c>
      <c r="U36" s="73">
        <v>2050</v>
      </c>
      <c r="V36" s="74"/>
      <c r="W36" s="75">
        <v>2211</v>
      </c>
      <c r="X36" s="81">
        <v>311</v>
      </c>
      <c r="Y36" s="42">
        <f t="shared" si="3"/>
        <v>-161</v>
      </c>
    </row>
    <row r="37" spans="2:26" x14ac:dyDescent="0.25">
      <c r="B37" s="35" t="s">
        <v>52</v>
      </c>
      <c r="C37" s="15"/>
      <c r="D37" s="39">
        <v>0</v>
      </c>
      <c r="E37" s="15"/>
      <c r="F37" s="37">
        <v>400</v>
      </c>
      <c r="H37" s="37">
        <v>323</v>
      </c>
      <c r="J37" s="41">
        <v>323</v>
      </c>
      <c r="L37" s="19">
        <f t="shared" si="2"/>
        <v>0</v>
      </c>
      <c r="N37" t="s">
        <v>246</v>
      </c>
      <c r="U37" s="27">
        <v>330</v>
      </c>
      <c r="W37" s="26">
        <v>330</v>
      </c>
      <c r="X37" s="81">
        <v>330</v>
      </c>
      <c r="Y37" s="42">
        <f t="shared" si="3"/>
        <v>0</v>
      </c>
    </row>
    <row r="38" spans="2:26" x14ac:dyDescent="0.25">
      <c r="B38" s="35" t="s">
        <v>53</v>
      </c>
      <c r="C38" s="15"/>
      <c r="D38" s="39">
        <v>2.5</v>
      </c>
      <c r="E38" s="15"/>
      <c r="F38" s="37">
        <v>2.5</v>
      </c>
      <c r="H38" s="37">
        <v>10</v>
      </c>
      <c r="J38" s="41">
        <v>10</v>
      </c>
      <c r="L38" s="11">
        <f t="shared" si="2"/>
        <v>0</v>
      </c>
      <c r="U38" s="27">
        <v>10</v>
      </c>
      <c r="W38" s="26">
        <v>10</v>
      </c>
      <c r="X38" s="14"/>
      <c r="Y38" s="42">
        <f t="shared" si="3"/>
        <v>0</v>
      </c>
    </row>
    <row r="39" spans="2:26" x14ac:dyDescent="0.25">
      <c r="B39" s="35" t="s">
        <v>54</v>
      </c>
      <c r="C39" s="15"/>
      <c r="D39" s="39">
        <v>505</v>
      </c>
      <c r="E39" s="15"/>
      <c r="F39" s="37">
        <v>505</v>
      </c>
      <c r="H39" s="37">
        <v>500</v>
      </c>
      <c r="J39" s="41">
        <v>1068.46</v>
      </c>
      <c r="L39" s="11">
        <f t="shared" si="2"/>
        <v>-568.46</v>
      </c>
      <c r="U39" s="27">
        <v>500</v>
      </c>
      <c r="W39" s="26">
        <v>500</v>
      </c>
      <c r="X39" s="14"/>
      <c r="Y39" s="42">
        <f t="shared" si="3"/>
        <v>0</v>
      </c>
    </row>
    <row r="40" spans="2:26" x14ac:dyDescent="0.25">
      <c r="B40" s="35" t="s">
        <v>55</v>
      </c>
      <c r="C40" s="15"/>
      <c r="D40" s="39">
        <v>1000</v>
      </c>
      <c r="E40" s="15"/>
      <c r="F40" s="37" t="s">
        <v>72</v>
      </c>
      <c r="H40" s="37">
        <v>0</v>
      </c>
      <c r="J40" s="41">
        <v>0</v>
      </c>
      <c r="L40" s="11"/>
      <c r="U40" s="27">
        <v>0</v>
      </c>
      <c r="W40" s="26">
        <v>0</v>
      </c>
      <c r="X40" s="14"/>
      <c r="Y40" s="42">
        <f t="shared" si="3"/>
        <v>0</v>
      </c>
    </row>
    <row r="41" spans="2:26" x14ac:dyDescent="0.25">
      <c r="B41" s="35" t="s">
        <v>27</v>
      </c>
      <c r="C41" s="15"/>
      <c r="D41" s="39">
        <v>0</v>
      </c>
      <c r="E41" s="15"/>
      <c r="F41" s="37" t="s">
        <v>72</v>
      </c>
      <c r="H41" s="37">
        <v>0</v>
      </c>
      <c r="J41" s="41">
        <v>0</v>
      </c>
      <c r="L41" s="11"/>
      <c r="U41" s="27">
        <v>0</v>
      </c>
      <c r="W41" s="26">
        <v>0</v>
      </c>
      <c r="X41" s="14"/>
      <c r="Y41" s="42">
        <f t="shared" si="3"/>
        <v>0</v>
      </c>
    </row>
    <row r="42" spans="2:26" x14ac:dyDescent="0.25">
      <c r="B42" s="35" t="s">
        <v>56</v>
      </c>
      <c r="C42" s="15"/>
      <c r="D42" s="39">
        <v>0</v>
      </c>
      <c r="E42" s="15"/>
      <c r="F42" s="37">
        <v>1400</v>
      </c>
      <c r="H42" s="37">
        <v>1000</v>
      </c>
      <c r="J42" s="41">
        <v>900</v>
      </c>
      <c r="L42" s="42">
        <f t="shared" si="2"/>
        <v>100</v>
      </c>
      <c r="N42" t="s">
        <v>259</v>
      </c>
      <c r="U42" s="27">
        <v>1000</v>
      </c>
      <c r="W42" s="80">
        <v>1000</v>
      </c>
      <c r="X42" s="81">
        <v>1000</v>
      </c>
      <c r="Y42" s="42">
        <f t="shared" si="3"/>
        <v>0</v>
      </c>
    </row>
    <row r="43" spans="2:26" x14ac:dyDescent="0.25">
      <c r="B43" s="35" t="s">
        <v>104</v>
      </c>
      <c r="C43" s="15"/>
      <c r="D43" s="39">
        <v>0</v>
      </c>
      <c r="E43" s="15"/>
      <c r="F43" s="37" t="s">
        <v>72</v>
      </c>
      <c r="H43" s="37">
        <v>250</v>
      </c>
      <c r="J43" s="41">
        <v>377.21</v>
      </c>
      <c r="L43" s="11">
        <f>SUM(H43-J43)</f>
        <v>-127.20999999999998</v>
      </c>
      <c r="N43" t="s">
        <v>212</v>
      </c>
      <c r="U43" s="72">
        <v>250</v>
      </c>
      <c r="W43" s="80">
        <v>250</v>
      </c>
      <c r="X43" s="81">
        <v>250</v>
      </c>
      <c r="Y43" s="42">
        <f t="shared" si="3"/>
        <v>0</v>
      </c>
    </row>
    <row r="44" spans="2:26" x14ac:dyDescent="0.25">
      <c r="B44" s="35" t="s">
        <v>57</v>
      </c>
      <c r="C44" s="15"/>
      <c r="D44" s="39">
        <v>100</v>
      </c>
      <c r="E44" s="15"/>
      <c r="F44" s="37">
        <v>100</v>
      </c>
      <c r="H44" s="37">
        <v>100</v>
      </c>
      <c r="J44" s="41">
        <v>0</v>
      </c>
      <c r="L44" s="42">
        <f t="shared" si="2"/>
        <v>100</v>
      </c>
      <c r="U44" s="27">
        <v>100</v>
      </c>
      <c r="W44" s="26">
        <v>100</v>
      </c>
      <c r="X44" s="14"/>
      <c r="Y44" s="42">
        <f t="shared" si="3"/>
        <v>0</v>
      </c>
    </row>
    <row r="45" spans="2:26" x14ac:dyDescent="0.25">
      <c r="B45" s="35" t="s">
        <v>151</v>
      </c>
      <c r="C45" s="15"/>
      <c r="D45" s="39">
        <v>295</v>
      </c>
      <c r="E45" s="15"/>
      <c r="F45" s="37">
        <v>98.34</v>
      </c>
      <c r="H45" s="37">
        <v>110</v>
      </c>
      <c r="J45" s="41">
        <v>195</v>
      </c>
      <c r="L45" s="11">
        <f t="shared" si="2"/>
        <v>-85</v>
      </c>
      <c r="N45" t="s">
        <v>213</v>
      </c>
      <c r="U45" s="27">
        <v>200</v>
      </c>
      <c r="W45" s="26">
        <v>200</v>
      </c>
      <c r="X45" s="14"/>
      <c r="Y45" s="42">
        <f t="shared" si="3"/>
        <v>0</v>
      </c>
    </row>
    <row r="46" spans="2:26" x14ac:dyDescent="0.25">
      <c r="B46" s="35" t="s">
        <v>59</v>
      </c>
      <c r="C46" s="15"/>
      <c r="D46" s="40">
        <v>0</v>
      </c>
      <c r="E46" s="15"/>
      <c r="F46" s="37" t="s">
        <v>72</v>
      </c>
      <c r="H46" s="37">
        <v>0</v>
      </c>
      <c r="J46" s="41">
        <v>72</v>
      </c>
      <c r="L46" s="11"/>
      <c r="N46" t="s">
        <v>233</v>
      </c>
      <c r="U46" s="27">
        <v>72</v>
      </c>
      <c r="W46" s="26">
        <v>72</v>
      </c>
      <c r="X46" s="14"/>
      <c r="Y46" s="42">
        <f t="shared" si="3"/>
        <v>0</v>
      </c>
    </row>
    <row r="47" spans="2:26" x14ac:dyDescent="0.25">
      <c r="B47" s="35" t="s">
        <v>60</v>
      </c>
      <c r="C47" s="15"/>
      <c r="D47" s="39">
        <f>SUM(D18:D46)</f>
        <v>13911.38</v>
      </c>
      <c r="E47" s="15"/>
      <c r="F47" s="37">
        <v>16233.92</v>
      </c>
      <c r="H47" s="37">
        <v>17427.66</v>
      </c>
      <c r="J47" s="41">
        <f>SUM(J18:J46)</f>
        <v>12954.909999999996</v>
      </c>
      <c r="L47" s="11">
        <f t="shared" si="2"/>
        <v>4472.7500000000036</v>
      </c>
      <c r="U47" s="27">
        <f>SUM(U18:U46)</f>
        <v>20523.599999999999</v>
      </c>
      <c r="W47" s="26">
        <f>SUM(W18:W46)</f>
        <v>20684.599999999999</v>
      </c>
      <c r="X47" s="14"/>
      <c r="Y47" s="42">
        <f t="shared" si="3"/>
        <v>-161</v>
      </c>
    </row>
    <row r="48" spans="2:26" x14ac:dyDescent="0.25">
      <c r="Y48" s="45"/>
    </row>
    <row r="49" spans="2:25" x14ac:dyDescent="0.25">
      <c r="B49" s="1" t="s">
        <v>260</v>
      </c>
      <c r="I49" s="1" t="s">
        <v>245</v>
      </c>
      <c r="K49" s="70" t="s">
        <v>241</v>
      </c>
      <c r="L49" s="76">
        <v>5716.41</v>
      </c>
      <c r="M49" s="64"/>
      <c r="N49" s="64"/>
      <c r="O49" s="64"/>
      <c r="P49" s="64"/>
      <c r="Q49" s="64"/>
      <c r="R49" s="64"/>
      <c r="S49" s="64"/>
      <c r="Y49" s="45"/>
    </row>
    <row r="50" spans="2:25" x14ac:dyDescent="0.25">
      <c r="B50" s="1" t="s">
        <v>261</v>
      </c>
      <c r="I50" s="1" t="s">
        <v>250</v>
      </c>
      <c r="K50" s="64"/>
      <c r="L50" s="77"/>
      <c r="M50" s="64"/>
      <c r="N50" s="78"/>
      <c r="O50" s="79"/>
      <c r="P50" s="64"/>
      <c r="Q50" s="64"/>
      <c r="R50" s="64"/>
      <c r="S50" s="64"/>
      <c r="U50" s="11">
        <f>SUM(U16-U47)</f>
        <v>2.75</v>
      </c>
      <c r="W50" s="11">
        <f>SUM(W16-W47)</f>
        <v>-9.9999999983992893E-3</v>
      </c>
      <c r="X50" s="81">
        <f>SUM(X34:X49)</f>
        <v>2059.3199999999997</v>
      </c>
      <c r="Y50" s="42">
        <f t="shared" ref="Y50" si="4">SUM(U50-W50)</f>
        <v>2.7599999999983993</v>
      </c>
    </row>
    <row r="51" spans="2:25" x14ac:dyDescent="0.25">
      <c r="B51" s="1" t="s">
        <v>269</v>
      </c>
      <c r="I51" s="1"/>
      <c r="K51" s="70"/>
      <c r="L51" s="71"/>
      <c r="N51" s="23"/>
      <c r="O51" s="1"/>
      <c r="U51" s="11"/>
      <c r="W51" s="11"/>
      <c r="Y51" s="42"/>
    </row>
    <row r="52" spans="2:25" x14ac:dyDescent="0.25">
      <c r="B52" s="1" t="s">
        <v>268</v>
      </c>
      <c r="G52" s="1"/>
      <c r="N52" s="23"/>
      <c r="O52" s="1"/>
      <c r="U52" s="11"/>
      <c r="W52" s="11"/>
      <c r="Y52" s="11"/>
    </row>
    <row r="53" spans="2:25" x14ac:dyDescent="0.25">
      <c r="B53" s="1"/>
      <c r="G53" s="1"/>
      <c r="K53" s="70"/>
      <c r="L53" s="71"/>
      <c r="N53" s="23"/>
      <c r="O53" s="1"/>
      <c r="U53" s="11"/>
      <c r="W53" s="11"/>
      <c r="Y53" s="11"/>
    </row>
    <row r="54" spans="2:25" x14ac:dyDescent="0.25">
      <c r="B54" s="60" t="s">
        <v>264</v>
      </c>
      <c r="C54" s="61"/>
      <c r="D54" s="62"/>
      <c r="J54" t="s">
        <v>232</v>
      </c>
      <c r="N54" s="21"/>
    </row>
    <row r="55" spans="2:25" x14ac:dyDescent="0.25">
      <c r="B55" s="63" t="s">
        <v>237</v>
      </c>
      <c r="C55" s="64"/>
      <c r="D55" s="65"/>
      <c r="O55" t="s">
        <v>286</v>
      </c>
    </row>
    <row r="56" spans="2:25" x14ac:dyDescent="0.25">
      <c r="B56" s="63" t="s">
        <v>265</v>
      </c>
      <c r="C56" s="64"/>
      <c r="D56" s="65"/>
    </row>
    <row r="57" spans="2:25" x14ac:dyDescent="0.25">
      <c r="B57" s="63" t="s">
        <v>267</v>
      </c>
      <c r="C57" s="64"/>
      <c r="D57" s="65"/>
    </row>
    <row r="58" spans="2:25" x14ac:dyDescent="0.25">
      <c r="B58" s="63" t="s">
        <v>255</v>
      </c>
      <c r="C58" s="64"/>
      <c r="D58" s="65"/>
    </row>
    <row r="59" spans="2:25" x14ac:dyDescent="0.25">
      <c r="B59" s="63" t="s">
        <v>235</v>
      </c>
      <c r="C59" s="64"/>
      <c r="D59" s="65"/>
      <c r="Q59" s="22"/>
    </row>
    <row r="60" spans="2:25" x14ac:dyDescent="0.25">
      <c r="B60" s="63" t="s">
        <v>247</v>
      </c>
      <c r="C60" s="64"/>
      <c r="D60" s="65"/>
    </row>
    <row r="61" spans="2:25" x14ac:dyDescent="0.25">
      <c r="B61" s="63"/>
      <c r="C61" s="64"/>
      <c r="D61" s="65"/>
    </row>
    <row r="62" spans="2:25" x14ac:dyDescent="0.25">
      <c r="B62" s="66" t="s">
        <v>236</v>
      </c>
      <c r="C62" s="67"/>
      <c r="D62" s="68"/>
    </row>
  </sheetData>
  <pageMargins left="0.7" right="0.7" top="0.75" bottom="0.75" header="0.3" footer="0.3"/>
  <pageSetup paperSize="9" scale="3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Reconcilliation</vt:lpstr>
      <vt:lpstr>Income</vt:lpstr>
      <vt:lpstr>Expense</vt:lpstr>
      <vt:lpstr> Budget Comparison Year to Date</vt:lpstr>
      <vt:lpstr>Budget 20162017</vt:lpstr>
      <vt:lpstr>20172018 Draft Budget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2017-04-10T10:23:29Z</cp:lastPrinted>
  <dcterms:created xsi:type="dcterms:W3CDTF">2016-04-25T08:52:54Z</dcterms:created>
  <dcterms:modified xsi:type="dcterms:W3CDTF">2017-04-25T09:02:10Z</dcterms:modified>
</cp:coreProperties>
</file>