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Sarah\Documents\Maiden Bradley Parish Council\Accounts 2021 2022\"/>
    </mc:Choice>
  </mc:AlternateContent>
  <xr:revisionPtr revIDLastSave="0" documentId="8_{F5FF26E2-6E88-48C0-B376-FD3313354FAD}" xr6:coauthVersionLast="47" xr6:coauthVersionMax="47" xr10:uidLastSave="{00000000-0000-0000-0000-000000000000}"/>
  <bookViews>
    <workbookView xWindow="28680" yWindow="-120" windowWidth="29040" windowHeight="15840" activeTab="2" xr2:uid="{CB57850F-D913-432A-A562-8CF7CA25874C}"/>
  </bookViews>
  <sheets>
    <sheet name="Reconcilliation " sheetId="2" r:id="rId1"/>
    <sheet name="Income " sheetId="3" r:id="rId2"/>
    <sheet name="Expence " sheetId="4" r:id="rId3"/>
    <sheet name="Budget 2021 2022" sheetId="1" r:id="rId4"/>
    <sheet name="Budget Comparison" sheetId="5" r:id="rId5"/>
  </sheets>
  <externalReferences>
    <externalReference r:id="rId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1" i="4" l="1"/>
  <c r="G121" i="4"/>
  <c r="H121" i="4"/>
  <c r="I121" i="4"/>
  <c r="J121" i="4"/>
  <c r="K121" i="4"/>
  <c r="L121" i="4"/>
  <c r="N121" i="4"/>
  <c r="O121" i="4"/>
  <c r="P121" i="4"/>
  <c r="Q121" i="4"/>
  <c r="R121" i="4"/>
  <c r="T121" i="4"/>
  <c r="U121" i="4"/>
  <c r="V121" i="4"/>
  <c r="W121" i="4"/>
  <c r="X121" i="4"/>
  <c r="Z121" i="4"/>
  <c r="AA121" i="4"/>
  <c r="AB121" i="4"/>
  <c r="AD121" i="4"/>
  <c r="AE121" i="4"/>
  <c r="AF121" i="4"/>
  <c r="AG121" i="4"/>
  <c r="AI120" i="4"/>
  <c r="AH121" i="4"/>
  <c r="K18" i="3"/>
  <c r="J19" i="3"/>
  <c r="F19" i="3"/>
  <c r="D19" i="3" l="1"/>
  <c r="G19" i="3"/>
  <c r="D7" i="5" s="1"/>
  <c r="H19" i="3"/>
  <c r="D8" i="5" s="1"/>
  <c r="I19" i="3"/>
  <c r="D9" i="5" s="1"/>
  <c r="D12" i="5"/>
  <c r="D13" i="5"/>
  <c r="D15" i="5"/>
  <c r="D16" i="5"/>
  <c r="D17" i="5"/>
  <c r="D19" i="5"/>
  <c r="D20" i="5"/>
  <c r="D21" i="5"/>
  <c r="D22" i="5"/>
  <c r="D23" i="5"/>
  <c r="D25" i="5"/>
  <c r="D26" i="5"/>
  <c r="D28" i="5"/>
  <c r="D30" i="5"/>
  <c r="D32" i="5"/>
  <c r="D36" i="5"/>
  <c r="D38" i="5"/>
  <c r="D39" i="5"/>
  <c r="D40" i="5"/>
  <c r="D33" i="5"/>
  <c r="D14" i="5"/>
  <c r="D37" i="5"/>
  <c r="D35" i="5"/>
  <c r="D31" i="5"/>
  <c r="D4" i="5"/>
  <c r="D6" i="5"/>
  <c r="G21" i="5" l="1"/>
  <c r="E4" i="5"/>
  <c r="E5" i="5"/>
  <c r="E6" i="5"/>
  <c r="E7" i="5"/>
  <c r="E8" i="5"/>
  <c r="E9"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3" i="5"/>
  <c r="D10" i="5"/>
  <c r="C41" i="5"/>
  <c r="B41" i="5"/>
  <c r="E41" i="5" s="1"/>
  <c r="C10" i="5"/>
  <c r="B10" i="5"/>
  <c r="H40" i="1"/>
  <c r="H9" i="1"/>
  <c r="H42" i="1" s="1"/>
  <c r="E10" i="5" l="1"/>
  <c r="H13" i="2"/>
  <c r="H9" i="2"/>
  <c r="H11" i="2" s="1"/>
  <c r="K3" i="3"/>
  <c r="K4" i="3" s="1"/>
  <c r="K5" i="3" s="1"/>
  <c r="K6" i="3" s="1"/>
  <c r="K7" i="3" s="1"/>
  <c r="K8" i="3" s="1"/>
  <c r="K9" i="3" s="1"/>
  <c r="K10" i="3" s="1"/>
  <c r="K11" i="3" s="1"/>
  <c r="K12" i="3" s="1"/>
  <c r="K13" i="3" s="1"/>
  <c r="K14" i="3" s="1"/>
  <c r="K15" i="3" s="1"/>
  <c r="K16" i="3" s="1"/>
  <c r="K17" i="3" s="1"/>
  <c r="AI3" i="4"/>
  <c r="AI4" i="4" s="1"/>
  <c r="AI5" i="4" s="1"/>
  <c r="AI6" i="4" s="1"/>
  <c r="AI7" i="4" s="1"/>
  <c r="AI8" i="4" s="1"/>
  <c r="AI9" i="4" s="1"/>
  <c r="AI10" i="4" s="1"/>
  <c r="AI11" i="4" s="1"/>
  <c r="AI12" i="4" s="1"/>
  <c r="AI13" i="4" s="1"/>
  <c r="AI14" i="4" s="1"/>
  <c r="AI15" i="4" s="1"/>
  <c r="AI16" i="4" s="1"/>
  <c r="AI17" i="4" s="1"/>
  <c r="AI18" i="4" s="1"/>
  <c r="AI19" i="4" s="1"/>
  <c r="AI20" i="4" s="1"/>
  <c r="AI21" i="4" s="1"/>
  <c r="AI22" i="4" s="1"/>
  <c r="AI23" i="4" s="1"/>
  <c r="AI24" i="4" s="1"/>
  <c r="AI25" i="4" s="1"/>
  <c r="AI26" i="4" s="1"/>
  <c r="AI27" i="4" s="1"/>
  <c r="AI28" i="4" s="1"/>
  <c r="AI29" i="4" s="1"/>
  <c r="AI30" i="4" s="1"/>
  <c r="AI31" i="4" s="1"/>
  <c r="AI32" i="4" s="1"/>
  <c r="AI33" i="4" s="1"/>
  <c r="AI34" i="4" s="1"/>
  <c r="AI35" i="4" s="1"/>
  <c r="AI36" i="4" s="1"/>
  <c r="AI37" i="4" s="1"/>
  <c r="AI38" i="4" s="1"/>
  <c r="AI39" i="4" s="1"/>
  <c r="AI40" i="4" s="1"/>
  <c r="AI41" i="4" s="1"/>
  <c r="AI42" i="4" s="1"/>
  <c r="AI43" i="4" s="1"/>
  <c r="AI44" i="4" s="1"/>
  <c r="AI45" i="4" s="1"/>
  <c r="AI46" i="4" s="1"/>
  <c r="AI47" i="4" s="1"/>
  <c r="AI48" i="4" s="1"/>
  <c r="AI49" i="4" s="1"/>
  <c r="AI50" i="4" s="1"/>
  <c r="AI51" i="4" s="1"/>
  <c r="AI52" i="4" s="1"/>
  <c r="AI53" i="4" s="1"/>
  <c r="AI54" i="4" s="1"/>
  <c r="AI55" i="4" s="1"/>
  <c r="AI56" i="4" s="1"/>
  <c r="AI57" i="4" s="1"/>
  <c r="AI58" i="4" s="1"/>
  <c r="AI59" i="4" s="1"/>
  <c r="AI60" i="4" s="1"/>
  <c r="AI61" i="4" s="1"/>
  <c r="AI62" i="4" s="1"/>
  <c r="AI63" i="4" s="1"/>
  <c r="AI64" i="4" s="1"/>
  <c r="AI65" i="4" s="1"/>
  <c r="AI66" i="4" s="1"/>
  <c r="AI67" i="4" s="1"/>
  <c r="AI68" i="4" s="1"/>
  <c r="AI69" i="4" s="1"/>
  <c r="AI70" i="4" s="1"/>
  <c r="AI71" i="4" s="1"/>
  <c r="AI72" i="4" s="1"/>
  <c r="AI73" i="4" s="1"/>
  <c r="AI74" i="4" s="1"/>
  <c r="AI75" i="4" s="1"/>
  <c r="AI76" i="4" s="1"/>
  <c r="AI77" i="4" s="1"/>
  <c r="AI78" i="4" s="1"/>
  <c r="AI79" i="4" s="1"/>
  <c r="AI80" i="4" s="1"/>
  <c r="AI81" i="4" s="1"/>
  <c r="AI82" i="4" s="1"/>
  <c r="AI83" i="4" s="1"/>
  <c r="AI84" i="4" s="1"/>
  <c r="AI85" i="4" s="1"/>
  <c r="AI86" i="4" s="1"/>
  <c r="AI87" i="4" s="1"/>
  <c r="AI88" i="4" s="1"/>
  <c r="AI89" i="4" s="1"/>
  <c r="AI90" i="4" s="1"/>
  <c r="AI91" i="4" s="1"/>
  <c r="AI92" i="4" s="1"/>
  <c r="AI93" i="4" s="1"/>
  <c r="AI94" i="4" s="1"/>
  <c r="AI95" i="4" s="1"/>
  <c r="AI96" i="4" s="1"/>
  <c r="AI97" i="4" s="1"/>
  <c r="AI98" i="4" s="1"/>
  <c r="AI99" i="4" s="1"/>
  <c r="AI100" i="4" s="1"/>
  <c r="AI101" i="4" s="1"/>
  <c r="AI102" i="4" s="1"/>
  <c r="AI103" i="4" s="1"/>
  <c r="AI104" i="4" s="1"/>
  <c r="AI105" i="4" s="1"/>
  <c r="AI106" i="4" s="1"/>
  <c r="AI107" i="4" s="1"/>
  <c r="AI108" i="4" s="1"/>
  <c r="AI109" i="4" s="1"/>
  <c r="AI110" i="4" s="1"/>
  <c r="AI111" i="4" s="1"/>
  <c r="AI112" i="4" s="1"/>
  <c r="AI113" i="4" s="1"/>
  <c r="AI114" i="4" s="1"/>
  <c r="AI115" i="4" s="1"/>
  <c r="AI116" i="4" s="1"/>
  <c r="AI117" i="4" s="1"/>
  <c r="AI118" i="4" s="1"/>
  <c r="AI119" i="4" s="1"/>
  <c r="A13" i="2"/>
  <c r="A9" i="2"/>
  <c r="A11" i="2" s="1"/>
  <c r="A15" i="2" s="1"/>
  <c r="A24" i="2" s="1"/>
  <c r="H15" i="2" l="1"/>
  <c r="H24" i="2" s="1"/>
  <c r="D3" i="1"/>
  <c r="B40" i="1" l="1"/>
  <c r="B9" i="1" l="1"/>
  <c r="G40" i="1"/>
  <c r="F40" i="1"/>
  <c r="E40" i="1"/>
  <c r="C40" i="1"/>
  <c r="D39" i="1"/>
  <c r="D38" i="1"/>
  <c r="D37" i="1"/>
  <c r="D36" i="1"/>
  <c r="D35" i="1"/>
  <c r="D34" i="1"/>
  <c r="D33" i="1"/>
  <c r="D32" i="1"/>
  <c r="D31" i="1"/>
  <c r="D30" i="1"/>
  <c r="D29" i="1"/>
  <c r="D28" i="1"/>
  <c r="D27" i="1"/>
  <c r="D26" i="1"/>
  <c r="D25" i="1"/>
  <c r="D24" i="1"/>
  <c r="D23" i="1"/>
  <c r="D22" i="1"/>
  <c r="D21" i="1"/>
  <c r="D20" i="1"/>
  <c r="D19" i="1"/>
  <c r="D18" i="1"/>
  <c r="D16" i="1"/>
  <c r="D15" i="1"/>
  <c r="D14" i="1"/>
  <c r="D13" i="1"/>
  <c r="D12" i="1"/>
  <c r="D11" i="1"/>
  <c r="G9" i="1"/>
  <c r="F9" i="1"/>
  <c r="E9" i="1"/>
  <c r="D8" i="1"/>
  <c r="D7" i="1"/>
  <c r="D6" i="1"/>
  <c r="D5" i="1"/>
  <c r="D4" i="1"/>
  <c r="D40" i="1" l="1"/>
  <c r="C9" i="1"/>
  <c r="D9" i="1" s="1"/>
  <c r="E42" i="1"/>
  <c r="G42" i="1"/>
  <c r="F42" i="1"/>
</calcChain>
</file>

<file path=xl/sharedStrings.xml><?xml version="1.0" encoding="utf-8"?>
<sst xmlns="http://schemas.openxmlformats.org/spreadsheetml/2006/main" count="635" uniqueCount="344">
  <si>
    <t>Description</t>
  </si>
  <si>
    <t>Variation</t>
  </si>
  <si>
    <t>Grants</t>
  </si>
  <si>
    <t>Laptop use Contribution</t>
  </si>
  <si>
    <t xml:space="preserve">Contributions </t>
  </si>
  <si>
    <t>VAT Claim</t>
  </si>
  <si>
    <t>Wages LGA 1972 s111</t>
  </si>
  <si>
    <t>Advertising LGA 1986 (5)</t>
  </si>
  <si>
    <t>Office Expenses LGA 1972 s111</t>
  </si>
  <si>
    <t>Website LGA 1972 s111</t>
  </si>
  <si>
    <t>Equipment LGA 1972 s111</t>
  </si>
  <si>
    <t>Capital Equipment Reserves</t>
  </si>
  <si>
    <t xml:space="preserve"> Insurance LGA 1972 s111</t>
  </si>
  <si>
    <t>Training/Regional Conference LGA 1972 s111</t>
  </si>
  <si>
    <t>Room Hire LGA1972 s111</t>
  </si>
  <si>
    <t>Subscriptions LGA 1972 s 143</t>
  </si>
  <si>
    <t>Election Expenses LGA 1972 s111</t>
  </si>
  <si>
    <t>Internal Audit LGA 9172 s150(5)</t>
  </si>
  <si>
    <t>Cost now set for three years</t>
  </si>
  <si>
    <t>External Audit LGA 9172 s150(5)</t>
  </si>
  <si>
    <t>Risk &amp; Reserves Depreciation  LGA 1972 s111</t>
  </si>
  <si>
    <t>This figure needs to reflect a quarter of the Precept budget this figure is attained by dividing the Precept figure by 4</t>
  </si>
  <si>
    <t>Play Area LGA 1972 Sch 14 Public Health Acts</t>
  </si>
  <si>
    <t>Rent Rec /Knapp</t>
  </si>
  <si>
    <t>VAT LGA 1972 s111</t>
  </si>
  <si>
    <t>LGA 1972 Section 137 Grants ( See GPC)</t>
  </si>
  <si>
    <t>General Power of Competence</t>
  </si>
  <si>
    <t>Chair Allowance LGA 1972 ss15 (5)</t>
  </si>
  <si>
    <t>Conference National LGA 1972 s111</t>
  </si>
  <si>
    <t>Bank Charges LGA 1972 s111</t>
  </si>
  <si>
    <t xml:space="preserve">  </t>
  </si>
  <si>
    <t>Band D increase of £1.94 for the year. 1.64% increase</t>
  </si>
  <si>
    <t>Budget 2020/2021</t>
  </si>
  <si>
    <t>Possible Year end 2020/2021</t>
  </si>
  <si>
    <t>Travelling LGA 1972 s111</t>
  </si>
  <si>
    <t>Cost set for next two years, there is no cost of pitch remarking included in this budget for the summer</t>
  </si>
  <si>
    <t>Local Government Act 1972 s49A</t>
  </si>
  <si>
    <t>Maiden Bradley Parish Council Draft Budget Setting</t>
  </si>
  <si>
    <t xml:space="preserve"> Min Budget 2021/2022  </t>
  </si>
  <si>
    <t>End of Data</t>
  </si>
  <si>
    <t>Comments</t>
  </si>
  <si>
    <t xml:space="preserve">Precept </t>
  </si>
  <si>
    <t>Total:</t>
  </si>
  <si>
    <t xml:space="preserve"> Total: </t>
  </si>
  <si>
    <t>Heating, Light, Wear &amp; Tear LGA 1972 s111</t>
  </si>
  <si>
    <t>Data Pro/Freedom of Info LGA 1972 s111</t>
  </si>
  <si>
    <t>Grounds Maintenance &amp; Public Health Act 1875</t>
  </si>
  <si>
    <t>Repairs Knapp Fencing, Finger Post etc.</t>
  </si>
  <si>
    <t>Grants Other</t>
  </si>
  <si>
    <t>Traffic Signs SID Costs Road Traffic Regulation Act 1984 s72(1)</t>
  </si>
  <si>
    <t>HMRC increased the figure that can be claimed for Heat &amp; Light etc in April 2020 after the PC budget had been set</t>
  </si>
  <si>
    <t>This figure needs to build to cover possible costs if an election is requested by 10 electors reserves would have to cover any short fall in the interim</t>
  </si>
  <si>
    <t xml:space="preserve">Band D decrease of -£8.18 for the year. 4.62% decrease </t>
  </si>
  <si>
    <t xml:space="preserve">Band D increase of £0.88 for the year. 0.50% increase </t>
  </si>
  <si>
    <t xml:space="preserve"> Budget A 2021/2022</t>
  </si>
  <si>
    <t xml:space="preserve"> Budget B 2021/2022</t>
  </si>
  <si>
    <t xml:space="preserve">This figure has not been increased in 15 years. I recommend that next year it is increased to £150.00 </t>
  </si>
  <si>
    <t xml:space="preserve">CATG Contribution Highways 25% funding, the cycle sign at £300.00 and a reserve for any other signage re Church Street railings is included in this budget </t>
  </si>
  <si>
    <t>Community events and Youth project</t>
  </si>
  <si>
    <t xml:space="preserve">Defibrillator reserves rebuilding over the next 2 years. </t>
  </si>
  <si>
    <t>Not required if income and expenditure under £25,000 but this coming year expenditure will take the PC over the threshold</t>
  </si>
  <si>
    <t xml:space="preserve">This figure needs to build future labour costs need to be factored in </t>
  </si>
  <si>
    <t xml:space="preserve">This is a negative figure as VAT in and out </t>
  </si>
  <si>
    <t xml:space="preserve"> New Councillors Training to take place in 2021 increased budget will be required to cover new Councillor training sessions</t>
  </si>
  <si>
    <t xml:space="preserve">Only increase may be required if extra social media systems added to the site </t>
  </si>
  <si>
    <t xml:space="preserve">Increased postage costs with virtual meetings, footpath leaflets and Action Plan to be printed </t>
  </si>
  <si>
    <t xml:space="preserve">The Hall hire is £17.00 per hour Zoom has been used to date due to COVID-19 19 NALC area lobbying Government to keep virtual meetings see increase in Office Expenses Expectation that Volunteer Groups and Summer Fete  will need the use of the hall for preparation meetings Climate change Group etc </t>
  </si>
  <si>
    <t xml:space="preserve">General maintenance &amp; a start with building costs for replacement and new equipment </t>
  </si>
  <si>
    <t>If Council regains its Power of General Competence it is not limited in supporting its community grants but obviously would need to vire the budget here.</t>
  </si>
  <si>
    <t>The half a percent increase is the best budget for the Council to be able to fulfil the requirements of the Action Plan.</t>
  </si>
  <si>
    <t xml:space="preserve">Office Equipment, Bench Seat the Knapp  Historical Boards, Bus Stop Noticeboard new fames </t>
  </si>
  <si>
    <t>Clerks scale point added NALC Salary Award  Published Scale point 19 Scale point 20 = £13.15</t>
  </si>
  <si>
    <t>Parish News used to communicate with parishioners and the Action Plan projects are taking more pages up than used in the past</t>
  </si>
  <si>
    <t xml:space="preserve">The £2,404.48 is the possible amount under legislation s137 the Parish Council could grant using this power but if a fully elected Council is in place in May it could have GPC to use instead which gives it the power to an unlimited amount it can use but Council has to set the budget now The Community Garden is asking for £800.00 in April 2021. </t>
  </si>
  <si>
    <t xml:space="preserve">needs to improve in future for projects </t>
  </si>
  <si>
    <t xml:space="preserve">Cost of conferences is shared with Horningsham Parish Council this figure covers SLCC Practioners and the SLCC National Conference  This has been free for the last few years so the budget has not increased in line with costs. </t>
  </si>
  <si>
    <t>Maiden Bradley with Yarnfield Parish Council</t>
  </si>
  <si>
    <t>Receipts and Payments</t>
  </si>
  <si>
    <t>Year Ended</t>
  </si>
  <si>
    <t>Month Ended</t>
  </si>
  <si>
    <t>31st March 2021</t>
  </si>
  <si>
    <t xml:space="preserve">Bank Balance </t>
  </si>
  <si>
    <t>Add Total Receipts</t>
  </si>
  <si>
    <t>Sub-Total</t>
  </si>
  <si>
    <t>Less Payments</t>
  </si>
  <si>
    <t xml:space="preserve">Balance carried forward  </t>
  </si>
  <si>
    <t xml:space="preserve">Excess of  payments over receipts </t>
  </si>
  <si>
    <t xml:space="preserve">These accumulated funds are held in the following </t>
  </si>
  <si>
    <t>Unitry Trust Account Number 20363594</t>
  </si>
  <si>
    <t>Total</t>
  </si>
  <si>
    <t xml:space="preserve">Unpresented cheques </t>
  </si>
  <si>
    <t>Signed……………………………….</t>
  </si>
  <si>
    <t>Chairman</t>
  </si>
  <si>
    <t xml:space="preserve">Balanced as of  Bank  Statement </t>
  </si>
  <si>
    <t>Signed ………………………………</t>
  </si>
  <si>
    <t>Responsible Financial Officer</t>
  </si>
  <si>
    <t xml:space="preserve">Date </t>
  </si>
  <si>
    <t>Date</t>
  </si>
  <si>
    <t>Minute Number</t>
  </si>
  <si>
    <t>Precept Grant</t>
  </si>
  <si>
    <t xml:space="preserve">Laptop use </t>
  </si>
  <si>
    <t>Refund</t>
  </si>
  <si>
    <t>year to date</t>
  </si>
  <si>
    <t>Document Number</t>
  </si>
  <si>
    <t xml:space="preserve">Minute Number </t>
  </si>
  <si>
    <t>Transaction Number</t>
  </si>
  <si>
    <t xml:space="preserve"> Wages LGA 1972 s111</t>
  </si>
  <si>
    <t>Heating, light, wear &amp; tear LGA 1972 s111</t>
  </si>
  <si>
    <t>Website provision LGA 1972 s111</t>
  </si>
  <si>
    <t>Litter Act 1983 ss 5-6</t>
  </si>
  <si>
    <t>Traffic Signs SID costs Road Traffic Regulation Act 1984 s72(1)</t>
  </si>
  <si>
    <t>Training &amp; Regional Conference LGA 1972 s111</t>
  </si>
  <si>
    <t xml:space="preserve"> Subscriptions LGA 1972 s 143</t>
  </si>
  <si>
    <t>Data pro/Freedom of Info LGA 1972 s111</t>
  </si>
  <si>
    <t xml:space="preserve"> Travelling LGA 1972 s111</t>
  </si>
  <si>
    <t xml:space="preserve"> Grounds maintenance &amp; Public Health Act 1875</t>
  </si>
  <si>
    <t xml:space="preserve"> Play Area LGA 1972 Schd 14 Public Health Acts 1875 s164 </t>
  </si>
  <si>
    <t>Repairs Pubic Health Act 1875 s164</t>
  </si>
  <si>
    <t xml:space="preserve">Rent Rec /Knapp Public Health Acts 1875 s164                  </t>
  </si>
  <si>
    <t xml:space="preserve"> VAT LGA 1972 s111</t>
  </si>
  <si>
    <t>LGA 1972 Section 137 Grants</t>
  </si>
  <si>
    <t xml:space="preserve">Grants other </t>
  </si>
  <si>
    <t>Conference LGA 1972 s111</t>
  </si>
  <si>
    <t xml:space="preserve"> Total </t>
  </si>
  <si>
    <t>Year To Date</t>
  </si>
  <si>
    <t xml:space="preserve">Document Number </t>
  </si>
  <si>
    <t xml:space="preserve">VAT Number </t>
  </si>
  <si>
    <t>Reconciliation of Balances 2021 - 2022</t>
  </si>
  <si>
    <t>Balance brought forward 1st April 2021</t>
  </si>
  <si>
    <t>12.04.21</t>
  </si>
  <si>
    <t>Wages Clerk April 2021</t>
  </si>
  <si>
    <t>13.04.21</t>
  </si>
  <si>
    <t>Heat &amp; Light Etc</t>
  </si>
  <si>
    <t>Zoom 3-4 2021</t>
  </si>
  <si>
    <t xml:space="preserve">Parish News Grant </t>
  </si>
  <si>
    <t>Rapide System Supplies Stationary</t>
  </si>
  <si>
    <t>22.04.21</t>
  </si>
  <si>
    <t>Wiltshire Council Precept Payment</t>
  </si>
  <si>
    <t>27.04.21</t>
  </si>
  <si>
    <t>Wiltshire Association of Local Councils Subscription</t>
  </si>
  <si>
    <t>Information Commissioner Fee</t>
  </si>
  <si>
    <t>Postage reimbursement</t>
  </si>
  <si>
    <t>1 &amp; 1 Website &amp; Domain Name  Reimbursement</t>
  </si>
  <si>
    <t>30.04.21</t>
  </si>
  <si>
    <t>09.04.21</t>
  </si>
  <si>
    <t>DD</t>
  </si>
  <si>
    <t xml:space="preserve">Maiden Bradley Community Garden Grant </t>
  </si>
  <si>
    <t>23.05.21</t>
  </si>
  <si>
    <t>Wiltshire Search &amp; Rescue Charity</t>
  </si>
  <si>
    <t>18.05.21</t>
  </si>
  <si>
    <t>Wages Clerk May 2021</t>
  </si>
  <si>
    <t>Travelling Clerk</t>
  </si>
  <si>
    <t>Heat &amp; Light May 2021</t>
  </si>
  <si>
    <t>IONOS Websites 01.05.21 .1.06.21</t>
  </si>
  <si>
    <t>Zoom Subscription 27.04.21 26.05.21</t>
  </si>
  <si>
    <t>Rapide Systems Supplies Ltd</t>
  </si>
  <si>
    <t>Insurance Came &amp; Company</t>
  </si>
  <si>
    <t>IRL Thermotor Liquidation payment</t>
  </si>
  <si>
    <t>24.05.21</t>
  </si>
  <si>
    <t>Horningsham Parish Council IT Usage April May</t>
  </si>
  <si>
    <t>Actual 31.03.21</t>
  </si>
  <si>
    <t xml:space="preserve">19,232.77 Year end higher due to Covid 19 </t>
  </si>
  <si>
    <t>12.06.21</t>
  </si>
  <si>
    <t>Wages Clerk June 2021</t>
  </si>
  <si>
    <t>08.06.21</t>
  </si>
  <si>
    <t>Heat &amp; Light June 2021</t>
  </si>
  <si>
    <t>1 &amp; 1 Websites 06.06.21 06.07.21</t>
  </si>
  <si>
    <t>Flying Flowers Chairmans thank you gift to Covid 19 Community Organiser</t>
  </si>
  <si>
    <t>21/70</t>
  </si>
  <si>
    <t>20/258</t>
  </si>
  <si>
    <t>21/035</t>
  </si>
  <si>
    <t>20/261</t>
  </si>
  <si>
    <t>Halcyon Maintenance Grounds March 1077</t>
  </si>
  <si>
    <t>Halcyon Maintenance Grounds May 1124</t>
  </si>
  <si>
    <t>25.06.21</t>
  </si>
  <si>
    <t>Horningsham Parish Council IT Usage June July August</t>
  </si>
  <si>
    <t>30.06.21</t>
  </si>
  <si>
    <t>SO</t>
  </si>
  <si>
    <t>Unity Trust Service Charge</t>
  </si>
  <si>
    <t xml:space="preserve"> Budget  2021/2022</t>
  </si>
  <si>
    <t>Actual Year End 31.03.21</t>
  </si>
  <si>
    <t>Variance</t>
  </si>
  <si>
    <t>Actual to date</t>
  </si>
  <si>
    <t xml:space="preserve">Refund </t>
  </si>
  <si>
    <t xml:space="preserve">Bus Stop Noticeboard </t>
  </si>
  <si>
    <t xml:space="preserve">Interpretation Board </t>
  </si>
  <si>
    <t>Equipment Budget changed original was £3000.00</t>
  </si>
  <si>
    <t>The £2,404.48 is the possible amount under legislation s137 the Parish Council could grant using this power but if a fully elected Council is in place in May it could have GPC to use instead which gives it the power to an unlimited amount it can use but Council has to set the budget now The Community Garden is asking for £800.00 in April 2021. ( Budget moved to GPC)</t>
  </si>
  <si>
    <t>12.07.21</t>
  </si>
  <si>
    <t>Wages Clerk July 2021</t>
  </si>
  <si>
    <t>12.08.21</t>
  </si>
  <si>
    <t>Wages Clerk August 2021</t>
  </si>
  <si>
    <t>20.07.21</t>
  </si>
  <si>
    <t>HMRC Cumbemauld PAYE</t>
  </si>
  <si>
    <t>Heat &amp; Light etc July August 2021</t>
  </si>
  <si>
    <t>K M Nurseries Ltd 1155</t>
  </si>
  <si>
    <t>K M Dike Nurseries Ltd 914</t>
  </si>
  <si>
    <t>K M Dike Nurseries ltd 1100</t>
  </si>
  <si>
    <t>1 &amp; 1 Websites 01.07.21-01.08.21</t>
  </si>
  <si>
    <t>Zoom Subscription 27.06.21 - 26.07.21</t>
  </si>
  <si>
    <t>Microsoft Subscription Microsoft 365 Personal</t>
  </si>
  <si>
    <t>06.08.21</t>
  </si>
  <si>
    <t>16.08.21</t>
  </si>
  <si>
    <t>Mr N G Dean Printing Interpretation Board</t>
  </si>
  <si>
    <t>Wiltshire Citizens Advice Funding</t>
  </si>
  <si>
    <t>28.07.21</t>
  </si>
  <si>
    <t>Miss F Mclean Art Work Interpretation Board</t>
  </si>
  <si>
    <t>HMRC VAT Reclaim</t>
  </si>
  <si>
    <t xml:space="preserve">HMRC Vat Reclaim </t>
  </si>
  <si>
    <t>06.09.21</t>
  </si>
  <si>
    <t>10.09.21</t>
  </si>
  <si>
    <t xml:space="preserve">Horningsham Parish Council IT Usage Sept </t>
  </si>
  <si>
    <t>15.09.21</t>
  </si>
  <si>
    <t>12.09.21</t>
  </si>
  <si>
    <t>Wages Clerk September 2021</t>
  </si>
  <si>
    <t>14.09.21</t>
  </si>
  <si>
    <t xml:space="preserve">Travelling Clerk </t>
  </si>
  <si>
    <t>Heat &amp; Light September 2021</t>
  </si>
  <si>
    <t>1 &amp; 1 Websites 01.08.21 01.09.21</t>
  </si>
  <si>
    <t>1 &amp; 1 Websites 01.09.21 01.10.21</t>
  </si>
  <si>
    <t>Zoom Final Invoice</t>
  </si>
  <si>
    <t>PKF Littlejohn LLP External  Audit</t>
  </si>
  <si>
    <t>30.09.21</t>
  </si>
  <si>
    <t xml:space="preserve">Unity Trust Bank Service Charge </t>
  </si>
  <si>
    <t>12.10.21</t>
  </si>
  <si>
    <t>Wages Clerk October 2021</t>
  </si>
  <si>
    <t>Heat &amp; Light etc October 2021</t>
  </si>
  <si>
    <t>K M Dike Nurseries Ltd</t>
  </si>
  <si>
    <t>1 &amp; 1 Websites 01.10.21 01.11.21</t>
  </si>
  <si>
    <t>WALC Councillor Fundamentals Training Diana Bourne (aka Green)</t>
  </si>
  <si>
    <t>Adobe Acrobat Expo</t>
  </si>
  <si>
    <t>Medhurst-Willia Noticeboard Deposit</t>
  </si>
  <si>
    <t>25.10.21</t>
  </si>
  <si>
    <t xml:space="preserve">Horningsham Parish Council IT Usage Oct </t>
  </si>
  <si>
    <t>19,232.77 Year end higher due to Covid 19 (Excess carry over placed in Equipment Budget)</t>
  </si>
  <si>
    <t>Estate contribution</t>
  </si>
  <si>
    <t>Total approved spend for this budget to date £6523.80</t>
  </si>
  <si>
    <t xml:space="preserve">Leaves £1662.47  for the knapp bench seat and any further equipment required </t>
  </si>
  <si>
    <t xml:space="preserve">Correction </t>
  </si>
  <si>
    <t>Interpretation Board RE Medhurst Williams</t>
  </si>
  <si>
    <t xml:space="preserve">Postage Reimbursement </t>
  </si>
  <si>
    <t>Postage Reimburse</t>
  </si>
  <si>
    <t>A Women's Touch Carpentry</t>
  </si>
  <si>
    <t>Trustees of Lord Seymour's 1971B settlement</t>
  </si>
  <si>
    <t>HMRC Cumbemauld</t>
  </si>
  <si>
    <t xml:space="preserve">SLCC Enterprises ltd National Conference </t>
  </si>
  <si>
    <t xml:space="preserve">ROSPA Playsafety </t>
  </si>
  <si>
    <t>GeoXphere Parish Online Mapping</t>
  </si>
  <si>
    <t xml:space="preserve">K M Dike Nurseries Invoice 1113 uploaded by mistake and highlighted to Councillors but payment was actioned see July bank statement credits given against invoices 1178- 1200 -1227 for £781.99 </t>
  </si>
  <si>
    <t>12.11.21</t>
  </si>
  <si>
    <t>Wages Clerk November 2021</t>
  </si>
  <si>
    <t>Heat &amp; Light etc November 2021</t>
  </si>
  <si>
    <t>Halcyon Maintenance (KMDIKE)1254 Oct 21</t>
  </si>
  <si>
    <t>IONOS Websites 01.11.21 .1.12.21</t>
  </si>
  <si>
    <t>WALC Training Webinar 2440 Simon</t>
  </si>
  <si>
    <t>WALC Training Webinar 2439 Esther</t>
  </si>
  <si>
    <t>06.12.21</t>
  </si>
  <si>
    <t xml:space="preserve">Horningsham Parish Council IT Usage Nov Dec </t>
  </si>
  <si>
    <t xml:space="preserve">Horningsham SLCC Conference shared cost </t>
  </si>
  <si>
    <t>Signed…........................................</t>
  </si>
  <si>
    <t xml:space="preserve">Internal Councillor Check </t>
  </si>
  <si>
    <t>12.12.21</t>
  </si>
  <si>
    <t>Wages Clerk December 2021</t>
  </si>
  <si>
    <t>14.12.21</t>
  </si>
  <si>
    <t xml:space="preserve">Heat &amp; Light </t>
  </si>
  <si>
    <t>Halcyon Maintenance (KMDIKE) 1279 Nov 21</t>
  </si>
  <si>
    <t>IONOS Websites 01.12.21 01.01.22</t>
  </si>
  <si>
    <t>07.12.21</t>
  </si>
  <si>
    <t>Body Camera Community Speed Watch Team Amazon</t>
  </si>
  <si>
    <t>22.12.21</t>
  </si>
  <si>
    <t xml:space="preserve">Alan Inwood Knapp Maintenance </t>
  </si>
  <si>
    <t>Auditing Solutions Ltd Internal Audit</t>
  </si>
  <si>
    <t>Postage Reimbursement</t>
  </si>
  <si>
    <t>Society of Local Council Clerks Membership</t>
  </si>
  <si>
    <t>31.12.21</t>
  </si>
  <si>
    <t>12.01.22</t>
  </si>
  <si>
    <t>Wages Clerk Janaury 2022</t>
  </si>
  <si>
    <t>11.01.22</t>
  </si>
  <si>
    <t>Postage Reinbursment</t>
  </si>
  <si>
    <t xml:space="preserve">Travelling January </t>
  </si>
  <si>
    <t xml:space="preserve">Heat &amp; Light etc </t>
  </si>
  <si>
    <t>1 &amp; 1 website 01.01.22 01.02.22</t>
  </si>
  <si>
    <t>Haycyon Grounds Mainteance 1301 Dec 21</t>
  </si>
  <si>
    <t xml:space="preserve">SLCC Enterprises Practioners Conference </t>
  </si>
  <si>
    <t>17.01.22</t>
  </si>
  <si>
    <t>7.01.22</t>
  </si>
  <si>
    <t>20.01.22</t>
  </si>
  <si>
    <t xml:space="preserve">Replacement Printer Reinbursment </t>
  </si>
  <si>
    <t>Unavailable no printer</t>
  </si>
  <si>
    <t>11.12.22</t>
  </si>
  <si>
    <t>Wages Clerk February 2022</t>
  </si>
  <si>
    <t>08.02.22</t>
  </si>
  <si>
    <t xml:space="preserve">Travelling February </t>
  </si>
  <si>
    <t>1 &amp; 1 website 01.02.22 01.03.22</t>
  </si>
  <si>
    <t>Haycyon Grounds Mainteance 1321 Jan 22</t>
  </si>
  <si>
    <t>CPRE Memebrship</t>
  </si>
  <si>
    <t>07.02.22</t>
  </si>
  <si>
    <t xml:space="preserve">HMRC VAT Reclaim </t>
  </si>
  <si>
    <t>21.02.22</t>
  </si>
  <si>
    <t>31st March 2022</t>
  </si>
  <si>
    <t>01.03.22</t>
  </si>
  <si>
    <t>Wages Clerk March 2022</t>
  </si>
  <si>
    <t>Postage reinbursment Metro Count Data</t>
  </si>
  <si>
    <t>Heat &amp; Light etc</t>
  </si>
  <si>
    <t>1 &amp; 1 Websites 01.03.22 01.04.22</t>
  </si>
  <si>
    <t>Maiden Bradley Memorial Hall Hire</t>
  </si>
  <si>
    <t>SRD Portable Testing PAT test</t>
  </si>
  <si>
    <t>21.03.22</t>
  </si>
  <si>
    <t xml:space="preserve">NALC 2021-2022 Pay Agreement </t>
  </si>
  <si>
    <t>R E Medhurst-Williams Noticeboard refurbishment</t>
  </si>
  <si>
    <t>Haycyon Grounds Mainteance 1342 Feb 2022</t>
  </si>
  <si>
    <t>Haycyon Grounds Mainteance 1321 Jan 2022</t>
  </si>
  <si>
    <t xml:space="preserve"> Chairmans Allowance Flowers Defibrillator</t>
  </si>
  <si>
    <t>Litter Pick Cable Ties Reinbursment</t>
  </si>
  <si>
    <t>COEVAL Speed Indicator Device</t>
  </si>
  <si>
    <t xml:space="preserve">The Trustees Of Lord Seymour's 1971 </t>
  </si>
  <si>
    <t>Horningsham Parish Council IT Usage January 2022</t>
  </si>
  <si>
    <t>Horningsham Parish Council SLCC Practioners Conference Contribution</t>
  </si>
  <si>
    <t>Horningsham Parish Council IT Usage February 2022</t>
  </si>
  <si>
    <t>21/99</t>
  </si>
  <si>
    <t>21/140</t>
  </si>
  <si>
    <t>21/100</t>
  </si>
  <si>
    <t>21/101</t>
  </si>
  <si>
    <t>21/179</t>
  </si>
  <si>
    <t>21/142</t>
  </si>
  <si>
    <t>21/220</t>
  </si>
  <si>
    <t>21/253</t>
  </si>
  <si>
    <t>21/289</t>
  </si>
  <si>
    <t>21/325</t>
  </si>
  <si>
    <t>21/36</t>
  </si>
  <si>
    <t>21/22</t>
  </si>
  <si>
    <t>21/35</t>
  </si>
  <si>
    <t>21/133</t>
  </si>
  <si>
    <t>23.03.22</t>
  </si>
  <si>
    <t>Horningsham Parish Council IT Usage March 2022</t>
  </si>
  <si>
    <t>Litter Pick Black Bags Reinbursment</t>
  </si>
  <si>
    <t>29.03.22</t>
  </si>
  <si>
    <t>Rapide System Supplies limited</t>
  </si>
  <si>
    <t>31.03.22</t>
  </si>
  <si>
    <t xml:space="preserve">More carried over </t>
  </si>
  <si>
    <t>Clerks scale point added NALC Salary Award  Published Scale point 19 Scale point 20 = £13.15 (Increase award not resolved untill March 2022)</t>
  </si>
  <si>
    <t xml:space="preserve">Office Equipment, Bench Seat the Knapp  Historical Board, Bus Stop Noticeboard new fames (it was agreed that this budget was increased with the carry over due to covid 19)( Second SID not budgeted for purchased in 2022) </t>
  </si>
  <si>
    <t xml:space="preserve"> Council has now lost  its Power of General Competence which was  not limited in supporting its community grants RFO  vie the budget from s137 to here May 2021 when Minute adopting the GPC was approved</t>
  </si>
  <si>
    <t>Cost of conferences is shared with Horningsham Parish Council this figure covers SLCC Practioners and the SLCC National Conference  This has been free for the last few years so the budget has not increased in line with costs. ( see contributions £237.00 from Horninghsam 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</si>
</sst>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quot;£&quot;#,##0.00"/>
    <numFmt numFmtId="8" formatCode="&quot;£&quot;#,##0.00;[Red]\-&quot;£&quot;#,##0.00"/>
    <numFmt numFmtId="44" formatCode="_-&quot;£&quot;* #,##0.00_-;\-&quot;£&quot;* #,##0.00_-;_-&quot;£&quot;* &quot;-&quot;??_-;_-@_-"/>
    <numFmt numFmtId="43" formatCode="_-* #,##0.00_-;\-* #,##0.00_-;_-* &quot;-&quot;??_-;_-@_-"/>
    <numFmt numFmtId="164" formatCode="&quot;£&quot;#,##0.00"/>
  </numFmts>
  <fonts count="16" x14ac:knownFonts="1">
    <font>
      <sz val="11"/>
      <color theme="1"/>
      <name val="Arial"/>
      <family val="2"/>
    </font>
    <font>
      <sz val="12"/>
      <color theme="1"/>
      <name val="Arial"/>
      <family val="2"/>
    </font>
    <font>
      <b/>
      <sz val="12"/>
      <color theme="1"/>
      <name val="Arial"/>
      <family val="2"/>
    </font>
    <font>
      <b/>
      <sz val="12"/>
      <color theme="5" tint="-0.249977111117893"/>
      <name val="Arial"/>
      <family val="2"/>
    </font>
    <font>
      <sz val="12"/>
      <name val="Arial"/>
      <family val="2"/>
    </font>
    <font>
      <b/>
      <sz val="12"/>
      <name val="Arial"/>
      <family val="2"/>
    </font>
    <font>
      <b/>
      <sz val="16"/>
      <color theme="5" tint="-0.499984740745262"/>
      <name val="Calibri"/>
      <family val="2"/>
      <scheme val="minor"/>
    </font>
    <font>
      <b/>
      <sz val="11"/>
      <color theme="1"/>
      <name val="Calibri"/>
      <family val="2"/>
      <scheme val="minor"/>
    </font>
    <font>
      <b/>
      <sz val="14"/>
      <color theme="9" tint="-0.499984740745262"/>
      <name val="Calibri"/>
      <family val="2"/>
      <scheme val="minor"/>
    </font>
    <font>
      <sz val="11"/>
      <name val="Calibri"/>
      <family val="2"/>
      <scheme val="minor"/>
    </font>
    <font>
      <b/>
      <sz val="11"/>
      <name val="Calibri"/>
      <family val="2"/>
      <scheme val="minor"/>
    </font>
    <font>
      <sz val="10"/>
      <name val="Arial"/>
      <family val="2"/>
    </font>
    <font>
      <b/>
      <sz val="12"/>
      <color rgb="FFFF0000"/>
      <name val="Arial"/>
      <family val="2"/>
    </font>
    <font>
      <b/>
      <sz val="11"/>
      <color theme="1"/>
      <name val="Arial"/>
      <family val="2"/>
    </font>
    <font>
      <sz val="8"/>
      <name val="Arial"/>
      <family val="2"/>
    </font>
    <font>
      <sz val="12"/>
      <color rgb="FFFF0000"/>
      <name val="Arial"/>
      <family val="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0" tint="-0.14999847407452621"/>
        <bgColor theme="0" tint="-0.14999847407452621"/>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79">
    <xf numFmtId="0" fontId="0" fillId="0" borderId="0" xfId="0"/>
    <xf numFmtId="0" fontId="2" fillId="0" borderId="0" xfId="0" applyFont="1" applyAlignment="1">
      <alignment vertical="top"/>
    </xf>
    <xf numFmtId="0" fontId="1" fillId="0" borderId="0" xfId="0" applyFont="1" applyAlignment="1">
      <alignment vertical="top"/>
    </xf>
    <xf numFmtId="0" fontId="2" fillId="0" borderId="0" xfId="0" applyFont="1" applyAlignment="1">
      <alignment vertical="top" wrapText="1"/>
    </xf>
    <xf numFmtId="0" fontId="2" fillId="0" borderId="0" xfId="0" applyFont="1" applyAlignment="1">
      <alignment horizontal="center" vertical="top" wrapText="1"/>
    </xf>
    <xf numFmtId="4" fontId="3" fillId="0" borderId="0" xfId="0" applyNumberFormat="1" applyFont="1" applyAlignment="1">
      <alignment vertical="top"/>
    </xf>
    <xf numFmtId="4" fontId="1" fillId="0" borderId="0" xfId="0" applyNumberFormat="1" applyFont="1" applyAlignment="1">
      <alignment vertical="top"/>
    </xf>
    <xf numFmtId="4" fontId="1" fillId="0" borderId="0" xfId="0" applyNumberFormat="1" applyFont="1" applyAlignment="1">
      <alignment vertical="top" wrapText="1"/>
    </xf>
    <xf numFmtId="0" fontId="1" fillId="0" borderId="0" xfId="0" applyFont="1" applyAlignment="1">
      <alignment vertical="top" wrapText="1"/>
    </xf>
    <xf numFmtId="0" fontId="2" fillId="0" borderId="0" xfId="0" applyNumberFormat="1" applyFont="1" applyAlignment="1">
      <alignment vertical="top" wrapText="1"/>
    </xf>
    <xf numFmtId="0" fontId="3" fillId="2" borderId="1" xfId="0" applyNumberFormat="1" applyFont="1" applyFill="1" applyBorder="1" applyAlignment="1">
      <alignment vertical="top" wrapText="1"/>
    </xf>
    <xf numFmtId="0" fontId="1" fillId="2" borderId="1" xfId="0" applyNumberFormat="1" applyFont="1" applyFill="1" applyBorder="1" applyAlignment="1">
      <alignment vertical="top" wrapText="1"/>
    </xf>
    <xf numFmtId="0" fontId="1" fillId="0" borderId="1" xfId="0" applyNumberFormat="1" applyFont="1" applyBorder="1" applyAlignment="1">
      <alignment vertical="top" wrapText="1"/>
    </xf>
    <xf numFmtId="0" fontId="1" fillId="0" borderId="1" xfId="0" applyFont="1" applyBorder="1" applyAlignment="1">
      <alignment vertical="top" wrapText="1"/>
    </xf>
    <xf numFmtId="43" fontId="2" fillId="2" borderId="1" xfId="0" applyNumberFormat="1" applyFont="1" applyFill="1" applyBorder="1" applyAlignment="1">
      <alignment vertical="top"/>
    </xf>
    <xf numFmtId="4" fontId="5" fillId="2" borderId="1" xfId="0" applyNumberFormat="1" applyFont="1" applyFill="1" applyBorder="1" applyAlignment="1">
      <alignment vertical="top"/>
    </xf>
    <xf numFmtId="7" fontId="2" fillId="2" borderId="1" xfId="0" applyNumberFormat="1" applyFont="1" applyFill="1" applyBorder="1" applyAlignment="1">
      <alignment vertical="top"/>
    </xf>
    <xf numFmtId="4" fontId="2" fillId="2" borderId="1" xfId="0" applyNumberFormat="1" applyFont="1" applyFill="1" applyBorder="1" applyAlignment="1">
      <alignment vertical="top"/>
    </xf>
    <xf numFmtId="4" fontId="1" fillId="2" borderId="1" xfId="0" applyNumberFormat="1" applyFont="1" applyFill="1" applyBorder="1" applyAlignment="1">
      <alignment vertical="top"/>
    </xf>
    <xf numFmtId="0" fontId="4" fillId="2" borderId="1" xfId="0" applyFont="1" applyFill="1" applyBorder="1" applyAlignment="1">
      <alignment vertical="top"/>
    </xf>
    <xf numFmtId="0" fontId="2" fillId="2" borderId="1" xfId="0" applyFont="1" applyFill="1" applyBorder="1" applyAlignment="1">
      <alignment vertical="top"/>
    </xf>
    <xf numFmtId="0" fontId="1" fillId="2" borderId="1" xfId="0" applyFont="1" applyFill="1" applyBorder="1" applyAlignment="1">
      <alignment vertical="top"/>
    </xf>
    <xf numFmtId="0" fontId="1" fillId="2" borderId="1" xfId="0" applyFont="1" applyFill="1" applyBorder="1" applyAlignment="1">
      <alignment vertical="top" wrapText="1"/>
    </xf>
    <xf numFmtId="0" fontId="5" fillId="2" borderId="1" xfId="0" applyFont="1" applyFill="1" applyBorder="1" applyAlignment="1">
      <alignment vertical="top"/>
    </xf>
    <xf numFmtId="0" fontId="2" fillId="2" borderId="1" xfId="0" applyFont="1" applyFill="1" applyBorder="1" applyAlignment="1">
      <alignment vertical="top" wrapText="1"/>
    </xf>
    <xf numFmtId="43" fontId="2" fillId="2" borderId="1" xfId="0" applyNumberFormat="1" applyFont="1" applyFill="1" applyBorder="1" applyAlignment="1">
      <alignment vertical="top" wrapText="1"/>
    </xf>
    <xf numFmtId="0" fontId="5" fillId="2" borderId="1" xfId="0" applyNumberFormat="1" applyFont="1" applyFill="1" applyBorder="1" applyAlignment="1">
      <alignment vertical="top"/>
    </xf>
    <xf numFmtId="4" fontId="1" fillId="3" borderId="1" xfId="0" applyNumberFormat="1" applyFont="1" applyFill="1" applyBorder="1" applyAlignment="1">
      <alignment vertical="top"/>
    </xf>
    <xf numFmtId="0" fontId="0" fillId="0" borderId="1" xfId="0" applyBorder="1"/>
    <xf numFmtId="0" fontId="1" fillId="2" borderId="2" xfId="0" applyNumberFormat="1" applyFont="1" applyFill="1" applyBorder="1" applyAlignment="1">
      <alignment vertical="top" wrapText="1"/>
    </xf>
    <xf numFmtId="4" fontId="1" fillId="0" borderId="1" xfId="0" applyNumberFormat="1" applyFont="1" applyFill="1" applyBorder="1" applyAlignment="1">
      <alignment vertical="top"/>
    </xf>
    <xf numFmtId="43" fontId="2" fillId="3" borderId="1" xfId="0" applyNumberFormat="1" applyFont="1" applyFill="1" applyBorder="1" applyAlignment="1">
      <alignment vertical="top" wrapText="1"/>
    </xf>
    <xf numFmtId="0" fontId="1" fillId="3" borderId="1" xfId="0" applyNumberFormat="1" applyFont="1" applyFill="1" applyBorder="1" applyAlignment="1">
      <alignment vertical="top" wrapText="1"/>
    </xf>
    <xf numFmtId="0" fontId="6" fillId="0" borderId="0" xfId="0" applyFont="1"/>
    <xf numFmtId="0" fontId="7" fillId="0" borderId="0" xfId="0" applyFont="1"/>
    <xf numFmtId="0" fontId="8" fillId="0" borderId="0" xfId="0" applyFont="1"/>
    <xf numFmtId="17" fontId="0" fillId="0" borderId="0" xfId="0" applyNumberFormat="1" applyAlignment="1">
      <alignment wrapText="1"/>
    </xf>
    <xf numFmtId="43" fontId="0" fillId="0" borderId="0" xfId="0" applyNumberFormat="1"/>
    <xf numFmtId="0" fontId="0" fillId="4" borderId="0" xfId="0" applyFill="1"/>
    <xf numFmtId="43" fontId="9" fillId="0" borderId="0" xfId="0" applyNumberFormat="1" applyFont="1"/>
    <xf numFmtId="0" fontId="9" fillId="4" borderId="0" xfId="0" applyFont="1" applyFill="1"/>
    <xf numFmtId="43" fontId="0" fillId="4" borderId="0" xfId="0" applyNumberFormat="1" applyFill="1"/>
    <xf numFmtId="8" fontId="0" fillId="4" borderId="0" xfId="0" applyNumberFormat="1" applyFill="1"/>
    <xf numFmtId="44" fontId="0" fillId="0" borderId="0" xfId="0" applyNumberFormat="1"/>
    <xf numFmtId="0" fontId="10" fillId="0" borderId="0" xfId="0" applyFont="1"/>
    <xf numFmtId="7" fontId="10" fillId="0" borderId="0" xfId="0" applyNumberFormat="1" applyFont="1"/>
    <xf numFmtId="39" fontId="0" fillId="0" borderId="0" xfId="0" applyNumberFormat="1"/>
    <xf numFmtId="0" fontId="9" fillId="0" borderId="0" xfId="0" applyFont="1"/>
    <xf numFmtId="7" fontId="9" fillId="0" borderId="0" xfId="0" applyNumberFormat="1" applyFont="1"/>
    <xf numFmtId="164" fontId="0" fillId="0" borderId="0" xfId="0" applyNumberFormat="1"/>
    <xf numFmtId="0" fontId="0" fillId="4" borderId="0" xfId="0" applyFill="1" applyAlignment="1">
      <alignment textRotation="90"/>
    </xf>
    <xf numFmtId="0" fontId="11" fillId="4" borderId="0" xfId="0" applyFont="1" applyFill="1" applyAlignment="1">
      <alignment textRotation="90"/>
    </xf>
    <xf numFmtId="4" fontId="5" fillId="2" borderId="1" xfId="0" applyNumberFormat="1" applyFont="1" applyFill="1" applyBorder="1" applyAlignment="1">
      <alignment vertical="top" wrapText="1"/>
    </xf>
    <xf numFmtId="0" fontId="0" fillId="5" borderId="1" xfId="0" applyFont="1" applyFill="1" applyBorder="1"/>
    <xf numFmtId="4" fontId="5" fillId="3" borderId="1" xfId="0" applyNumberFormat="1" applyFont="1" applyFill="1" applyBorder="1" applyAlignment="1">
      <alignment vertical="top"/>
    </xf>
    <xf numFmtId="0" fontId="12" fillId="3" borderId="0" xfId="0" applyFont="1" applyFill="1" applyAlignment="1">
      <alignment vertical="top" wrapText="1"/>
    </xf>
    <xf numFmtId="43" fontId="2" fillId="0" borderId="1" xfId="0" applyNumberFormat="1" applyFont="1" applyFill="1" applyBorder="1" applyAlignment="1">
      <alignment vertical="top" wrapText="1"/>
    </xf>
    <xf numFmtId="0" fontId="0" fillId="0" borderId="0" xfId="0" applyAlignment="1">
      <alignment wrapText="1"/>
    </xf>
    <xf numFmtId="0" fontId="0" fillId="0" borderId="0" xfId="0" applyFill="1"/>
    <xf numFmtId="4" fontId="5" fillId="0" borderId="1" xfId="0" applyNumberFormat="1" applyFont="1" applyFill="1" applyBorder="1" applyAlignment="1">
      <alignment vertical="top"/>
    </xf>
    <xf numFmtId="0" fontId="2" fillId="0" borderId="1" xfId="0" applyFont="1" applyBorder="1" applyAlignment="1">
      <alignment vertical="top" wrapText="1"/>
    </xf>
    <xf numFmtId="0" fontId="5" fillId="0" borderId="1" xfId="0" applyFont="1" applyFill="1" applyBorder="1" applyAlignment="1">
      <alignment vertical="top" wrapText="1"/>
    </xf>
    <xf numFmtId="0" fontId="1" fillId="0" borderId="1" xfId="0" applyNumberFormat="1" applyFont="1" applyFill="1" applyBorder="1" applyAlignment="1">
      <alignment vertical="top" wrapText="1"/>
    </xf>
    <xf numFmtId="0" fontId="13" fillId="0" borderId="0" xfId="0" applyFont="1"/>
    <xf numFmtId="4" fontId="13" fillId="0" borderId="1" xfId="0" applyNumberFormat="1" applyFont="1" applyBorder="1"/>
    <xf numFmtId="4" fontId="13" fillId="0" borderId="0" xfId="0" applyNumberFormat="1" applyFont="1" applyBorder="1"/>
    <xf numFmtId="0" fontId="0" fillId="0" borderId="0" xfId="0" applyNumberFormat="1"/>
    <xf numFmtId="43" fontId="0" fillId="0" borderId="0" xfId="0" applyNumberFormat="1" applyFill="1"/>
    <xf numFmtId="4" fontId="12" fillId="0" borderId="1" xfId="0" applyNumberFormat="1" applyFont="1" applyFill="1" applyBorder="1" applyAlignment="1">
      <alignment vertical="top"/>
    </xf>
    <xf numFmtId="4" fontId="0" fillId="5" borderId="2" xfId="0" applyNumberFormat="1" applyFont="1" applyFill="1" applyBorder="1"/>
    <xf numFmtId="4" fontId="2" fillId="0" borderId="1" xfId="0" applyNumberFormat="1" applyFont="1" applyFill="1" applyBorder="1" applyAlignment="1">
      <alignment vertical="top" wrapText="1"/>
    </xf>
    <xf numFmtId="4" fontId="13" fillId="0" borderId="0" xfId="0" applyNumberFormat="1" applyFont="1" applyBorder="1" applyAlignment="1">
      <alignment wrapText="1"/>
    </xf>
    <xf numFmtId="0" fontId="13" fillId="3" borderId="0" xfId="0" applyFont="1" applyFill="1" applyAlignment="1">
      <alignment wrapText="1"/>
    </xf>
    <xf numFmtId="0" fontId="10" fillId="4" borderId="0" xfId="0" applyFont="1" applyFill="1"/>
    <xf numFmtId="4" fontId="4" fillId="0" borderId="1" xfId="0" applyNumberFormat="1" applyFont="1" applyFill="1" applyBorder="1" applyAlignment="1">
      <alignment vertical="top"/>
    </xf>
    <xf numFmtId="44" fontId="0" fillId="0" borderId="0" xfId="0" applyNumberFormat="1" applyFill="1"/>
    <xf numFmtId="0" fontId="0" fillId="0" borderId="0" xfId="0" applyFill="1" applyAlignment="1">
      <alignment wrapText="1"/>
    </xf>
    <xf numFmtId="4" fontId="12" fillId="3" borderId="1" xfId="0" applyNumberFormat="1" applyFont="1" applyFill="1" applyBorder="1" applyAlignment="1">
      <alignment vertical="top"/>
    </xf>
    <xf numFmtId="0" fontId="15" fillId="2" borderId="1" xfId="0" applyNumberFormat="1" applyFont="1" applyFill="1" applyBorder="1" applyAlignment="1">
      <alignment vertical="top" wrapText="1"/>
    </xf>
  </cellXfs>
  <cellStyles count="1">
    <cellStyle name="Normal" xfId="0" builtinId="0"/>
  </cellStyles>
  <dxfs count="14">
    <dxf>
      <font>
        <b/>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top" textRotation="0" wrapText="1" indent="0" justifyLastLine="0" shrinkToFit="0" readingOrder="0"/>
    </dxf>
    <dxf>
      <font>
        <b/>
        <i val="0"/>
        <strike val="0"/>
        <condense val="0"/>
        <extend val="0"/>
        <outline val="0"/>
        <shadow val="0"/>
        <u val="none"/>
        <vertAlign val="baseline"/>
        <sz val="12"/>
        <color theme="1"/>
        <name val="Arial"/>
        <family val="2"/>
        <scheme val="none"/>
      </font>
      <numFmt numFmtId="0" formatCode="General"/>
      <alignment horizontal="general" vertical="top" textRotation="0" wrapText="1" indent="0" justifyLastLine="0" shrinkToFit="0" readingOrder="0"/>
    </dxf>
    <dxf>
      <font>
        <b/>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top" textRotation="0" wrapText="1" indent="0" justifyLastLine="0" shrinkToFit="0" readingOrder="0"/>
    </dxf>
    <dxf>
      <font>
        <b/>
        <i val="0"/>
        <strike val="0"/>
        <condense val="0"/>
        <extend val="0"/>
        <outline val="0"/>
        <shadow val="0"/>
        <u val="none"/>
        <vertAlign val="baseline"/>
        <sz val="12"/>
        <color theme="1"/>
        <name val="Arial"/>
        <family val="2"/>
        <scheme val="none"/>
      </font>
      <numFmt numFmtId="0" formatCode="General"/>
      <alignment horizontal="general" vertical="top" textRotation="0" wrapText="1" indent="0" justifyLastLine="0" shrinkToFit="0" readingOrder="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Arial"/>
        <family val="2"/>
        <scheme val="none"/>
      </font>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h/Documents/Maiden%20Bradley%20Parish%20Council/Accounts%202020%202021/Accounts%202020%202021%20(version%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cilliation"/>
      <sheetName val="Income"/>
      <sheetName val="Expence"/>
      <sheetName val="Budget Comparison "/>
    </sheetNames>
    <sheetDataSet>
      <sheetData sheetId="0"/>
      <sheetData sheetId="1">
        <row r="27">
          <cell r="J27">
            <v>25158.770000000004</v>
          </cell>
        </row>
      </sheetData>
      <sheetData sheetId="2">
        <row r="106">
          <cell r="AG106">
            <v>13860.439999999993</v>
          </cell>
        </row>
      </sheetData>
      <sheetData sheetId="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985A96E-8F04-46B6-8C8E-7B94C094F4CD}" name="Table2" displayName="Table2" ref="A2:G45" totalsRowShown="0" headerRowDxfId="13">
  <autoFilter ref="A2:G45" xr:uid="{493214B7-314C-49ED-924C-97964109C624}"/>
  <tableColumns count="7">
    <tableColumn id="1" xr3:uid="{5F74235D-C646-4FCB-9EDD-A04E29355CAC}" name="Description" dataDxfId="12"/>
    <tableColumn id="3" xr3:uid="{0FB4F377-9353-46A7-BDE1-10B09058FFD9}" name="Budget 2020/2021" dataDxfId="11"/>
    <tableColumn id="5" xr3:uid="{AB560966-FDA8-42BC-BA89-DBC89CC505F6}" name="Possible Year end 2020/2021" dataDxfId="10"/>
    <tableColumn id="7" xr3:uid="{39FADE01-CBFF-449E-BC41-EC2C6047B45D}" name="Variation" dataDxfId="9"/>
    <tableColumn id="9" xr3:uid="{66DA9CB5-4EE5-4E97-9C05-DEAAEE26ABCD}" name=" Min Budget 2021/2022  " dataDxfId="8"/>
    <tableColumn id="11" xr3:uid="{A1AB3815-488E-403C-8CAB-24C5393EB669}" name=" Budget A 2021/2022" dataDxfId="7"/>
    <tableColumn id="13" xr3:uid="{5640C090-11FE-46C7-AA23-22F64CE5BFCC}" name=" Budget B 2021/2022" dataDxfId="6"/>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DD5C6DF-6EE5-4765-8DA4-0E0C81C2466D}" name="Table4" displayName="Table4" ref="I2:I3" totalsRowShown="0" headerRowDxfId="5" dataDxfId="4">
  <autoFilter ref="I2:I3" xr:uid="{593A129E-49FB-4B65-8103-8D520F5EA074}"/>
  <tableColumns count="1">
    <tableColumn id="1" xr3:uid="{85736A7F-CABE-4E6F-BC06-27F1BEFC97A8}" name="Comments" dataDxfId="3"/>
  </tableColumns>
  <tableStyleInfo name="TableStyleMedium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8DD7940-2E36-4890-95AE-39CD38936973}" name="Table44" displayName="Table44" ref="F2:F3" totalsRowShown="0" headerRowDxfId="2" dataDxfId="1">
  <autoFilter ref="F2:F3" xr:uid="{F8DD7940-2E36-4890-95AE-39CD38936973}"/>
  <tableColumns count="1">
    <tableColumn id="1" xr3:uid="{7F34CA0F-A40E-44E3-9B5E-A1EDDE558767}" name="Comments"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353EF-5292-474D-9FEE-226300878785}">
  <dimension ref="A1:H39"/>
  <sheetViews>
    <sheetView topLeftCell="A4" workbookViewId="0">
      <selection activeCell="L18" sqref="L18"/>
    </sheetView>
  </sheetViews>
  <sheetFormatPr defaultRowHeight="14" x14ac:dyDescent="0.3"/>
  <cols>
    <col min="1" max="1" width="10.6640625" customWidth="1"/>
    <col min="8" max="8" width="13.08203125" customWidth="1"/>
  </cols>
  <sheetData>
    <row r="1" spans="1:8" ht="21" x14ac:dyDescent="0.5">
      <c r="B1" s="33" t="s">
        <v>76</v>
      </c>
      <c r="C1" s="34"/>
      <c r="E1" s="35"/>
      <c r="F1" s="35"/>
      <c r="G1" s="35"/>
      <c r="H1" s="35"/>
    </row>
    <row r="2" spans="1:8" ht="14.5" x14ac:dyDescent="0.35">
      <c r="A2" s="34" t="s">
        <v>77</v>
      </c>
    </row>
    <row r="3" spans="1:8" ht="14.5" x14ac:dyDescent="0.35">
      <c r="D3" s="34" t="s">
        <v>127</v>
      </c>
    </row>
    <row r="4" spans="1:8" ht="14.5" x14ac:dyDescent="0.35">
      <c r="A4" s="34" t="s">
        <v>78</v>
      </c>
      <c r="B4" s="34"/>
      <c r="C4" s="34"/>
      <c r="D4" s="34"/>
      <c r="E4" s="34"/>
      <c r="F4" s="34"/>
      <c r="G4" s="34"/>
      <c r="H4" s="34" t="s">
        <v>79</v>
      </c>
    </row>
    <row r="5" spans="1:8" ht="28" x14ac:dyDescent="0.3">
      <c r="A5" s="36" t="s">
        <v>80</v>
      </c>
      <c r="H5" s="36" t="s">
        <v>299</v>
      </c>
    </row>
    <row r="7" spans="1:8" x14ac:dyDescent="0.3">
      <c r="A7" s="37">
        <v>7934.44</v>
      </c>
      <c r="C7" s="38" t="s">
        <v>128</v>
      </c>
      <c r="D7" s="38"/>
      <c r="E7" s="38"/>
      <c r="F7" s="38"/>
      <c r="G7" s="38"/>
      <c r="H7" s="37">
        <v>19232.77</v>
      </c>
    </row>
    <row r="8" spans="1:8" x14ac:dyDescent="0.3">
      <c r="A8" s="37">
        <v>7934.44</v>
      </c>
      <c r="C8" s="38" t="s">
        <v>81</v>
      </c>
      <c r="D8" s="38"/>
      <c r="E8" s="38"/>
      <c r="F8" s="38"/>
      <c r="G8" s="38"/>
      <c r="H8" s="37">
        <v>19232.77</v>
      </c>
    </row>
    <row r="9" spans="1:8" x14ac:dyDescent="0.3">
      <c r="A9" s="37">
        <f>[1]Income!J27</f>
        <v>25158.770000000004</v>
      </c>
      <c r="C9" s="38" t="s">
        <v>82</v>
      </c>
      <c r="D9" s="38"/>
      <c r="E9" s="38"/>
      <c r="F9" s="38"/>
      <c r="G9" s="38"/>
      <c r="H9" s="37">
        <f>'Income '!J19</f>
        <v>26128.36</v>
      </c>
    </row>
    <row r="10" spans="1:8" x14ac:dyDescent="0.3">
      <c r="A10" s="37"/>
      <c r="C10" s="38"/>
      <c r="D10" s="38"/>
      <c r="E10" s="38"/>
      <c r="F10" s="38"/>
      <c r="G10" s="38"/>
      <c r="H10" s="37"/>
    </row>
    <row r="11" spans="1:8" x14ac:dyDescent="0.3">
      <c r="A11" s="37">
        <f>SUM(A8+A9)</f>
        <v>33093.210000000006</v>
      </c>
      <c r="C11" s="38" t="s">
        <v>83</v>
      </c>
      <c r="D11" s="38"/>
      <c r="E11" s="38"/>
      <c r="F11" s="38"/>
      <c r="G11" s="38"/>
      <c r="H11" s="37">
        <f>SUM(H7+H9)</f>
        <v>45361.130000000005</v>
      </c>
    </row>
    <row r="12" spans="1:8" x14ac:dyDescent="0.3">
      <c r="A12" s="37"/>
      <c r="C12" s="38"/>
      <c r="D12" s="38"/>
      <c r="E12" s="38"/>
      <c r="F12" s="38"/>
      <c r="G12" s="38"/>
      <c r="H12" s="37"/>
    </row>
    <row r="13" spans="1:8" x14ac:dyDescent="0.3">
      <c r="A13" s="37">
        <f>[1]Expence!AG106</f>
        <v>13860.439999999993</v>
      </c>
      <c r="C13" s="38" t="s">
        <v>84</v>
      </c>
      <c r="D13" s="38"/>
      <c r="E13" s="38"/>
      <c r="F13" s="38"/>
      <c r="G13" s="38"/>
      <c r="H13" s="37">
        <f>'Expence '!AH121</f>
        <v>25635.889999999992</v>
      </c>
    </row>
    <row r="14" spans="1:8" x14ac:dyDescent="0.3">
      <c r="A14" s="37"/>
      <c r="C14" s="38"/>
      <c r="D14" s="38"/>
      <c r="E14" s="38"/>
      <c r="F14" s="38"/>
      <c r="G14" s="38"/>
      <c r="H14" s="37"/>
    </row>
    <row r="15" spans="1:8" x14ac:dyDescent="0.3">
      <c r="A15" s="37">
        <f>SUM(A11-A13)</f>
        <v>19232.770000000011</v>
      </c>
      <c r="C15" s="38" t="s">
        <v>85</v>
      </c>
      <c r="D15" s="38"/>
      <c r="E15" s="38"/>
      <c r="F15" s="38"/>
      <c r="G15" s="38"/>
      <c r="H15" s="67">
        <f>SUM(H11-H13)</f>
        <v>19725.240000000013</v>
      </c>
    </row>
    <row r="16" spans="1:8" x14ac:dyDescent="0.3">
      <c r="A16" s="37"/>
      <c r="C16" s="38"/>
      <c r="D16" s="38"/>
      <c r="E16" s="38"/>
      <c r="F16" s="38"/>
      <c r="G16" s="38"/>
      <c r="H16" s="37"/>
    </row>
    <row r="17" spans="1:8" x14ac:dyDescent="0.3">
      <c r="A17" s="37"/>
      <c r="C17" s="38" t="s">
        <v>86</v>
      </c>
      <c r="D17" s="38"/>
      <c r="E17" s="38"/>
      <c r="F17" s="38"/>
      <c r="G17" s="38"/>
      <c r="H17" s="37"/>
    </row>
    <row r="18" spans="1:8" x14ac:dyDescent="0.3">
      <c r="A18" s="37"/>
      <c r="C18" s="38"/>
      <c r="D18" s="38"/>
      <c r="E18" s="38"/>
      <c r="F18" s="38"/>
      <c r="G18" s="38"/>
      <c r="H18" s="37"/>
    </row>
    <row r="19" spans="1:8" x14ac:dyDescent="0.3">
      <c r="A19" s="37"/>
      <c r="C19" s="38" t="s">
        <v>87</v>
      </c>
      <c r="D19" s="38"/>
      <c r="E19" s="38"/>
      <c r="F19" s="38"/>
      <c r="G19" s="38"/>
      <c r="H19" s="37"/>
    </row>
    <row r="20" spans="1:8" x14ac:dyDescent="0.3">
      <c r="A20" s="37"/>
      <c r="C20" s="38"/>
      <c r="D20" s="38"/>
      <c r="E20" s="38"/>
      <c r="F20" s="38"/>
      <c r="G20" s="38"/>
      <c r="H20" s="37"/>
    </row>
    <row r="21" spans="1:8" x14ac:dyDescent="0.3">
      <c r="A21" s="37">
        <v>19232.77</v>
      </c>
      <c r="C21" s="38" t="s">
        <v>88</v>
      </c>
      <c r="D21" s="38"/>
      <c r="E21" s="38"/>
      <c r="F21" s="38"/>
      <c r="G21" s="38"/>
      <c r="H21" s="67">
        <v>19725.240000000002</v>
      </c>
    </row>
    <row r="22" spans="1:8" x14ac:dyDescent="0.3">
      <c r="A22" s="37"/>
      <c r="C22" s="38"/>
      <c r="D22" s="38"/>
      <c r="E22" s="38"/>
      <c r="F22" s="38"/>
      <c r="G22" s="38"/>
      <c r="H22" s="37"/>
    </row>
    <row r="23" spans="1:8" ht="14.5" x14ac:dyDescent="0.35">
      <c r="A23" s="37"/>
      <c r="C23" s="73" t="s">
        <v>93</v>
      </c>
      <c r="D23" s="38"/>
      <c r="E23" s="38"/>
      <c r="F23" s="38"/>
      <c r="G23" s="38"/>
      <c r="H23" s="37"/>
    </row>
    <row r="24" spans="1:8" ht="21" customHeight="1" x14ac:dyDescent="0.3">
      <c r="A24" s="37">
        <f>SUM(A15-A21)</f>
        <v>1.0913936421275139E-11</v>
      </c>
      <c r="C24" s="38" t="s">
        <v>89</v>
      </c>
      <c r="D24" s="38"/>
      <c r="E24" s="38"/>
      <c r="F24" s="38"/>
      <c r="G24" s="38"/>
      <c r="H24" s="37">
        <f>+SUM(H21-H15)</f>
        <v>-1.0913936421275139E-11</v>
      </c>
    </row>
    <row r="25" spans="1:8" ht="14.5" x14ac:dyDescent="0.35">
      <c r="D25" s="38" t="s">
        <v>90</v>
      </c>
      <c r="E25" s="38"/>
      <c r="F25" s="38"/>
      <c r="G25" s="38"/>
      <c r="H25" s="39"/>
    </row>
    <row r="26" spans="1:8" ht="14.5" x14ac:dyDescent="0.35">
      <c r="A26" t="s">
        <v>91</v>
      </c>
      <c r="D26" s="40"/>
      <c r="E26" s="40"/>
      <c r="F26" s="40"/>
      <c r="G26" s="41"/>
      <c r="H26" s="37"/>
    </row>
    <row r="27" spans="1:8" ht="14.5" x14ac:dyDescent="0.35">
      <c r="A27" t="s">
        <v>92</v>
      </c>
      <c r="D27" s="40"/>
      <c r="E27" s="40"/>
      <c r="F27" s="38"/>
      <c r="G27" s="42"/>
      <c r="H27" s="37"/>
    </row>
    <row r="28" spans="1:8" ht="14.5" x14ac:dyDescent="0.35">
      <c r="D28" s="40" t="s">
        <v>89</v>
      </c>
      <c r="E28" s="40"/>
      <c r="F28" s="40"/>
      <c r="G28" s="41"/>
      <c r="H28" s="37">
        <v>0</v>
      </c>
    </row>
    <row r="29" spans="1:8" x14ac:dyDescent="0.3">
      <c r="H29" s="43"/>
    </row>
    <row r="30" spans="1:8" ht="14.5" x14ac:dyDescent="0.35">
      <c r="E30" s="44"/>
      <c r="F30" s="44"/>
      <c r="G30" s="45"/>
      <c r="H30" s="46"/>
    </row>
    <row r="31" spans="1:8" ht="14.5" x14ac:dyDescent="0.35">
      <c r="D31" s="47"/>
      <c r="E31" s="47"/>
      <c r="F31" s="47"/>
      <c r="G31" s="48"/>
      <c r="H31" s="37"/>
    </row>
    <row r="32" spans="1:8" ht="14.5" x14ac:dyDescent="0.35">
      <c r="A32" t="s">
        <v>94</v>
      </c>
      <c r="D32" s="47"/>
      <c r="E32" s="47"/>
      <c r="F32" s="47"/>
      <c r="G32" s="48"/>
      <c r="H32" s="37"/>
    </row>
    <row r="33" spans="1:8" ht="14.5" x14ac:dyDescent="0.35">
      <c r="A33" t="s">
        <v>95</v>
      </c>
      <c r="D33" s="47"/>
      <c r="E33" s="47"/>
      <c r="F33" s="47"/>
      <c r="G33" s="48"/>
      <c r="H33" s="37"/>
    </row>
    <row r="34" spans="1:8" ht="14.5" x14ac:dyDescent="0.35">
      <c r="A34" t="s">
        <v>96</v>
      </c>
      <c r="D34" s="47"/>
      <c r="E34" s="47"/>
      <c r="F34" s="47"/>
      <c r="G34" s="39"/>
      <c r="H34" s="49"/>
    </row>
    <row r="35" spans="1:8" ht="14.5" x14ac:dyDescent="0.35">
      <c r="D35" s="47"/>
      <c r="E35" s="47"/>
      <c r="F35" s="47"/>
      <c r="G35" s="39"/>
      <c r="H35" s="49"/>
    </row>
    <row r="36" spans="1:8" x14ac:dyDescent="0.3">
      <c r="A36" t="s">
        <v>259</v>
      </c>
    </row>
    <row r="38" spans="1:8" x14ac:dyDescent="0.3">
      <c r="A38" t="s">
        <v>260</v>
      </c>
    </row>
    <row r="39" spans="1:8" x14ac:dyDescent="0.3">
      <c r="A39" t="s">
        <v>97</v>
      </c>
    </row>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9D533-1D24-437F-9B08-1A3BBB46EFEE}">
  <sheetPr>
    <pageSetUpPr fitToPage="1"/>
  </sheetPr>
  <dimension ref="A1:L38"/>
  <sheetViews>
    <sheetView workbookViewId="0">
      <selection activeCell="H19" sqref="H19"/>
    </sheetView>
  </sheetViews>
  <sheetFormatPr defaultRowHeight="14" x14ac:dyDescent="0.3"/>
  <cols>
    <col min="2" max="2" width="11.1640625" customWidth="1"/>
    <col min="3" max="3" width="59.6640625" customWidth="1"/>
    <col min="4" max="4" width="11.08203125" bestFit="1" customWidth="1"/>
    <col min="6" max="6" width="8.75" bestFit="1" customWidth="1"/>
    <col min="8" max="9" width="8.75" bestFit="1" customWidth="1"/>
    <col min="10" max="11" width="11.08203125" bestFit="1" customWidth="1"/>
  </cols>
  <sheetData>
    <row r="1" spans="1:12" ht="95" x14ac:dyDescent="0.3">
      <c r="A1" s="50" t="s">
        <v>97</v>
      </c>
      <c r="B1" s="50" t="s">
        <v>98</v>
      </c>
      <c r="C1" s="50" t="s">
        <v>0</v>
      </c>
      <c r="D1" s="50" t="s">
        <v>99</v>
      </c>
      <c r="E1" s="50" t="s">
        <v>2</v>
      </c>
      <c r="F1" s="50" t="s">
        <v>100</v>
      </c>
      <c r="G1" s="50" t="s">
        <v>4</v>
      </c>
      <c r="H1" s="50" t="s">
        <v>101</v>
      </c>
      <c r="I1" s="50" t="s">
        <v>5</v>
      </c>
      <c r="J1" s="50" t="s">
        <v>89</v>
      </c>
      <c r="K1" s="50" t="s">
        <v>102</v>
      </c>
      <c r="L1" s="50" t="s">
        <v>103</v>
      </c>
    </row>
    <row r="2" spans="1:12" x14ac:dyDescent="0.3">
      <c r="A2" t="s">
        <v>136</v>
      </c>
      <c r="B2" t="s">
        <v>331</v>
      </c>
      <c r="C2" t="s">
        <v>137</v>
      </c>
      <c r="D2" s="43">
        <v>12117.18</v>
      </c>
      <c r="E2" s="43"/>
      <c r="F2" s="43"/>
      <c r="G2" s="43"/>
      <c r="H2" s="43"/>
      <c r="I2" s="43"/>
      <c r="J2" s="43">
        <v>12117.18</v>
      </c>
      <c r="K2" s="43">
        <v>12117.18</v>
      </c>
      <c r="L2">
        <v>1</v>
      </c>
    </row>
    <row r="3" spans="1:12" x14ac:dyDescent="0.3">
      <c r="A3" t="s">
        <v>138</v>
      </c>
      <c r="B3" t="s">
        <v>329</v>
      </c>
      <c r="C3" t="s">
        <v>208</v>
      </c>
      <c r="D3" s="43"/>
      <c r="E3" s="43"/>
      <c r="F3" s="43"/>
      <c r="G3" s="43"/>
      <c r="H3" s="43"/>
      <c r="I3" s="43">
        <v>442.28</v>
      </c>
      <c r="J3" s="43">
        <v>442.28</v>
      </c>
      <c r="K3" s="43">
        <f t="shared" ref="K3:K18" si="0">SUM(J3+K2)</f>
        <v>12559.460000000001</v>
      </c>
      <c r="L3">
        <v>2</v>
      </c>
    </row>
    <row r="4" spans="1:12" x14ac:dyDescent="0.3">
      <c r="A4" t="s">
        <v>149</v>
      </c>
      <c r="B4" t="s">
        <v>330</v>
      </c>
      <c r="C4" t="s">
        <v>157</v>
      </c>
      <c r="D4" s="43"/>
      <c r="E4" s="43"/>
      <c r="F4" s="43"/>
      <c r="G4" s="43"/>
      <c r="H4" s="43">
        <v>19.39</v>
      </c>
      <c r="I4" s="43"/>
      <c r="J4" s="43">
        <v>19.39</v>
      </c>
      <c r="K4" s="43">
        <f t="shared" si="0"/>
        <v>12578.85</v>
      </c>
      <c r="L4">
        <v>3</v>
      </c>
    </row>
    <row r="5" spans="1:12" x14ac:dyDescent="0.3">
      <c r="A5" t="s">
        <v>158</v>
      </c>
      <c r="B5" t="s">
        <v>168</v>
      </c>
      <c r="C5" t="s">
        <v>159</v>
      </c>
      <c r="D5" s="43"/>
      <c r="E5" s="43"/>
      <c r="F5" s="43">
        <v>16</v>
      </c>
      <c r="G5" s="43"/>
      <c r="H5" s="43"/>
      <c r="I5" s="43"/>
      <c r="J5" s="43">
        <v>16</v>
      </c>
      <c r="K5" s="43">
        <f t="shared" si="0"/>
        <v>12594.85</v>
      </c>
      <c r="L5">
        <v>4</v>
      </c>
    </row>
    <row r="6" spans="1:12" x14ac:dyDescent="0.3">
      <c r="A6" t="s">
        <v>174</v>
      </c>
      <c r="B6" t="s">
        <v>319</v>
      </c>
      <c r="C6" t="s">
        <v>175</v>
      </c>
      <c r="D6" s="43"/>
      <c r="E6" s="43"/>
      <c r="F6" s="43">
        <v>24</v>
      </c>
      <c r="G6" s="43"/>
      <c r="H6" s="43"/>
      <c r="I6" s="43"/>
      <c r="J6" s="43">
        <v>24</v>
      </c>
      <c r="K6" s="43">
        <f t="shared" si="0"/>
        <v>12618.85</v>
      </c>
      <c r="L6">
        <v>5</v>
      </c>
    </row>
    <row r="7" spans="1:12" x14ac:dyDescent="0.3">
      <c r="A7" t="s">
        <v>201</v>
      </c>
      <c r="B7" t="s">
        <v>320</v>
      </c>
      <c r="C7" t="s">
        <v>315</v>
      </c>
      <c r="D7" s="43"/>
      <c r="E7" s="43"/>
      <c r="F7" s="43"/>
      <c r="G7" s="43">
        <v>255</v>
      </c>
      <c r="H7" s="43"/>
      <c r="I7" s="43"/>
      <c r="J7" s="43">
        <v>255</v>
      </c>
      <c r="K7" s="43">
        <f t="shared" si="0"/>
        <v>12873.85</v>
      </c>
      <c r="L7">
        <v>6</v>
      </c>
    </row>
    <row r="8" spans="1:12" x14ac:dyDescent="0.3">
      <c r="A8" t="s">
        <v>209</v>
      </c>
      <c r="B8" t="s">
        <v>332</v>
      </c>
      <c r="C8" t="s">
        <v>207</v>
      </c>
      <c r="D8" s="43"/>
      <c r="E8" s="43"/>
      <c r="F8" s="43"/>
      <c r="G8" s="43"/>
      <c r="H8" s="43"/>
      <c r="I8" s="43">
        <v>378.23</v>
      </c>
      <c r="J8" s="43">
        <v>378.23</v>
      </c>
      <c r="K8" s="43">
        <f t="shared" si="0"/>
        <v>13252.08</v>
      </c>
      <c r="L8">
        <v>7</v>
      </c>
    </row>
    <row r="9" spans="1:12" x14ac:dyDescent="0.3">
      <c r="A9" t="s">
        <v>210</v>
      </c>
      <c r="C9" t="s">
        <v>211</v>
      </c>
      <c r="D9" s="43"/>
      <c r="E9" s="43"/>
      <c r="F9" s="43">
        <v>8</v>
      </c>
      <c r="G9" s="43"/>
      <c r="H9" s="43"/>
      <c r="I9" s="43"/>
      <c r="J9" s="43">
        <v>8</v>
      </c>
      <c r="K9" s="43">
        <f t="shared" si="0"/>
        <v>13260.08</v>
      </c>
      <c r="L9">
        <v>8</v>
      </c>
    </row>
    <row r="10" spans="1:12" x14ac:dyDescent="0.3">
      <c r="A10" t="s">
        <v>222</v>
      </c>
      <c r="B10" t="s">
        <v>324</v>
      </c>
      <c r="C10" t="s">
        <v>137</v>
      </c>
      <c r="D10" s="43">
        <v>12117.18</v>
      </c>
      <c r="E10" s="43"/>
      <c r="F10" s="43"/>
      <c r="G10" s="43"/>
      <c r="H10" s="43"/>
      <c r="I10" s="43"/>
      <c r="J10" s="43">
        <v>12117.18</v>
      </c>
      <c r="K10" s="43">
        <f t="shared" si="0"/>
        <v>25377.260000000002</v>
      </c>
      <c r="L10">
        <v>9</v>
      </c>
    </row>
    <row r="11" spans="1:12" x14ac:dyDescent="0.3">
      <c r="A11" t="s">
        <v>232</v>
      </c>
      <c r="B11" t="s">
        <v>323</v>
      </c>
      <c r="C11" t="s">
        <v>233</v>
      </c>
      <c r="D11" s="43"/>
      <c r="E11" s="43"/>
      <c r="F11" s="43">
        <v>8</v>
      </c>
      <c r="G11" s="43"/>
      <c r="H11" s="43"/>
      <c r="I11" s="43"/>
      <c r="J11" s="43">
        <v>8</v>
      </c>
      <c r="K11" s="43">
        <f t="shared" si="0"/>
        <v>25385.260000000002</v>
      </c>
      <c r="L11">
        <v>10</v>
      </c>
    </row>
    <row r="12" spans="1:12" x14ac:dyDescent="0.3">
      <c r="A12" t="s">
        <v>256</v>
      </c>
      <c r="B12" t="s">
        <v>325</v>
      </c>
      <c r="C12" t="s">
        <v>257</v>
      </c>
      <c r="D12" s="43"/>
      <c r="E12" s="43"/>
      <c r="F12" s="43">
        <v>16</v>
      </c>
      <c r="G12" s="43"/>
      <c r="H12" s="43"/>
      <c r="I12" s="43"/>
      <c r="J12" s="43">
        <v>16</v>
      </c>
      <c r="K12" s="43">
        <f t="shared" si="0"/>
        <v>25401.260000000002</v>
      </c>
      <c r="L12">
        <v>11</v>
      </c>
    </row>
    <row r="13" spans="1:12" x14ac:dyDescent="0.3">
      <c r="A13" t="s">
        <v>256</v>
      </c>
      <c r="B13" t="s">
        <v>325</v>
      </c>
      <c r="C13" t="s">
        <v>258</v>
      </c>
      <c r="D13" s="43"/>
      <c r="E13" s="43"/>
      <c r="F13" s="43"/>
      <c r="G13" s="43">
        <v>199.5</v>
      </c>
      <c r="H13" s="43"/>
      <c r="I13" s="43"/>
      <c r="J13" s="43">
        <v>199.5</v>
      </c>
      <c r="K13" s="43">
        <f t="shared" si="0"/>
        <v>25600.760000000002</v>
      </c>
      <c r="L13">
        <v>12</v>
      </c>
    </row>
    <row r="14" spans="1:12" x14ac:dyDescent="0.3">
      <c r="A14" t="s">
        <v>284</v>
      </c>
      <c r="B14" t="s">
        <v>326</v>
      </c>
      <c r="C14" t="s">
        <v>316</v>
      </c>
      <c r="D14" s="43"/>
      <c r="E14" s="43"/>
      <c r="F14" s="43">
        <v>8</v>
      </c>
      <c r="G14" s="43"/>
      <c r="H14" s="43"/>
      <c r="I14" s="43"/>
      <c r="J14" s="43">
        <v>8</v>
      </c>
      <c r="K14" s="43">
        <f t="shared" si="0"/>
        <v>25608.760000000002</v>
      </c>
      <c r="L14">
        <v>13</v>
      </c>
    </row>
    <row r="15" spans="1:12" ht="15.5" customHeight="1" x14ac:dyDescent="0.3">
      <c r="A15" t="s">
        <v>285</v>
      </c>
      <c r="B15" t="s">
        <v>327</v>
      </c>
      <c r="C15" t="s">
        <v>317</v>
      </c>
      <c r="D15" s="43"/>
      <c r="E15" s="43"/>
      <c r="F15" s="43"/>
      <c r="G15" s="43">
        <v>37.5</v>
      </c>
      <c r="H15" s="43"/>
      <c r="I15" s="43"/>
      <c r="J15" s="43">
        <v>37.5</v>
      </c>
      <c r="K15" s="43">
        <f t="shared" si="0"/>
        <v>25646.260000000002</v>
      </c>
      <c r="L15">
        <v>14</v>
      </c>
    </row>
    <row r="16" spans="1:12" ht="15.5" customHeight="1" x14ac:dyDescent="0.3">
      <c r="A16" t="s">
        <v>296</v>
      </c>
      <c r="C16" t="s">
        <v>297</v>
      </c>
      <c r="D16" s="43"/>
      <c r="E16" s="43"/>
      <c r="F16" s="43"/>
      <c r="G16" s="43"/>
      <c r="H16" s="43"/>
      <c r="I16" s="43">
        <v>466.1</v>
      </c>
      <c r="J16" s="43">
        <v>466.1</v>
      </c>
      <c r="K16" s="43">
        <f t="shared" si="0"/>
        <v>26112.36</v>
      </c>
      <c r="L16">
        <v>15</v>
      </c>
    </row>
    <row r="17" spans="1:12" ht="15.5" customHeight="1" x14ac:dyDescent="0.3">
      <c r="A17" t="s">
        <v>298</v>
      </c>
      <c r="B17" t="s">
        <v>327</v>
      </c>
      <c r="C17" t="s">
        <v>318</v>
      </c>
      <c r="D17" s="43"/>
      <c r="E17" s="43"/>
      <c r="F17" s="43">
        <v>8</v>
      </c>
      <c r="G17" s="43"/>
      <c r="H17" s="43"/>
      <c r="I17" s="43"/>
      <c r="J17" s="43">
        <v>8</v>
      </c>
      <c r="K17" s="43">
        <f t="shared" si="0"/>
        <v>26120.36</v>
      </c>
      <c r="L17">
        <v>16</v>
      </c>
    </row>
    <row r="18" spans="1:12" ht="15.5" customHeight="1" x14ac:dyDescent="0.3">
      <c r="A18" t="s">
        <v>333</v>
      </c>
      <c r="C18" t="s">
        <v>334</v>
      </c>
      <c r="D18" s="43"/>
      <c r="E18" s="43"/>
      <c r="F18" s="43">
        <v>8</v>
      </c>
      <c r="G18" s="43"/>
      <c r="H18" s="43"/>
      <c r="I18" s="43"/>
      <c r="J18" s="43">
        <v>8</v>
      </c>
      <c r="K18" s="43">
        <f t="shared" si="0"/>
        <v>26128.36</v>
      </c>
      <c r="L18">
        <v>17</v>
      </c>
    </row>
    <row r="19" spans="1:12" x14ac:dyDescent="0.3">
      <c r="A19" t="s">
        <v>89</v>
      </c>
      <c r="D19" s="43">
        <f>SUM(D2:D13)</f>
        <v>24234.36</v>
      </c>
      <c r="E19" s="43"/>
      <c r="F19" s="43">
        <f>SUM(F2:F14)</f>
        <v>80</v>
      </c>
      <c r="G19" s="43">
        <f>SUM(G2:G13)</f>
        <v>454.5</v>
      </c>
      <c r="H19" s="43">
        <f>SUM(H2:H13)</f>
        <v>19.39</v>
      </c>
      <c r="I19" s="43">
        <f>SUM(I2:I13)</f>
        <v>820.51</v>
      </c>
      <c r="J19" s="43">
        <f>SUM(J2:J18)</f>
        <v>26128.36</v>
      </c>
      <c r="K19" s="43"/>
    </row>
    <row r="20" spans="1:12" x14ac:dyDescent="0.3">
      <c r="D20" s="43"/>
      <c r="E20" s="43"/>
      <c r="F20" s="43"/>
      <c r="G20" s="43"/>
      <c r="H20" s="43"/>
      <c r="I20" s="43"/>
      <c r="J20" s="43"/>
      <c r="K20" s="43"/>
    </row>
    <row r="21" spans="1:12" x14ac:dyDescent="0.3">
      <c r="D21" s="43"/>
      <c r="E21" s="43"/>
      <c r="F21" s="43"/>
      <c r="G21" s="43"/>
      <c r="H21" s="43"/>
      <c r="I21" s="43"/>
      <c r="J21" s="43"/>
      <c r="K21" s="43"/>
    </row>
    <row r="22" spans="1:12" x14ac:dyDescent="0.3">
      <c r="D22" s="43"/>
      <c r="E22" s="43"/>
      <c r="F22" s="43"/>
      <c r="G22" s="43"/>
      <c r="H22" s="43"/>
      <c r="I22" s="43"/>
      <c r="J22" s="43"/>
      <c r="K22" s="43"/>
    </row>
    <row r="23" spans="1:12" x14ac:dyDescent="0.3">
      <c r="D23" s="43"/>
      <c r="E23" s="43"/>
      <c r="F23" s="43"/>
      <c r="G23" s="43"/>
      <c r="H23" s="43"/>
      <c r="I23" s="43"/>
      <c r="J23" s="43"/>
      <c r="K23" s="43"/>
    </row>
    <row r="24" spans="1:12" x14ac:dyDescent="0.3">
      <c r="D24" s="43"/>
      <c r="E24" s="43"/>
      <c r="F24" s="43"/>
      <c r="G24" s="43"/>
      <c r="H24" s="43"/>
      <c r="I24" s="43"/>
      <c r="J24" s="43"/>
      <c r="K24" s="43"/>
    </row>
    <row r="25" spans="1:12" x14ac:dyDescent="0.3">
      <c r="D25" s="43"/>
      <c r="E25" s="43"/>
      <c r="F25" s="43"/>
      <c r="G25" s="43"/>
      <c r="H25" s="43"/>
      <c r="I25" s="43"/>
      <c r="J25" s="43"/>
      <c r="K25" s="43"/>
    </row>
    <row r="26" spans="1:12" x14ac:dyDescent="0.3">
      <c r="D26" s="43"/>
      <c r="E26" s="43"/>
      <c r="F26" s="43"/>
      <c r="G26" s="43"/>
      <c r="H26" s="43"/>
      <c r="I26" s="43"/>
      <c r="J26" s="43"/>
      <c r="K26" s="43"/>
    </row>
    <row r="27" spans="1:12" x14ac:dyDescent="0.3">
      <c r="D27" s="43"/>
      <c r="E27" s="43"/>
      <c r="F27" s="43"/>
      <c r="G27" s="43"/>
      <c r="H27" s="43"/>
      <c r="I27" s="43"/>
      <c r="J27" s="43"/>
      <c r="K27" s="43"/>
    </row>
    <row r="28" spans="1:12" x14ac:dyDescent="0.3">
      <c r="D28" s="43"/>
      <c r="E28" s="43"/>
      <c r="F28" s="43"/>
      <c r="G28" s="43"/>
      <c r="H28" s="43"/>
      <c r="I28" s="43"/>
      <c r="J28" s="43"/>
      <c r="K28" s="43"/>
    </row>
    <row r="29" spans="1:12" x14ac:dyDescent="0.3">
      <c r="D29" s="43"/>
      <c r="E29" s="43"/>
      <c r="F29" s="43"/>
      <c r="G29" s="43"/>
      <c r="H29" s="43"/>
      <c r="I29" s="43"/>
      <c r="J29" s="43"/>
      <c r="K29" s="43"/>
    </row>
    <row r="30" spans="1:12" x14ac:dyDescent="0.3">
      <c r="D30" s="43"/>
      <c r="E30" s="43"/>
      <c r="F30" s="43"/>
      <c r="G30" s="43"/>
      <c r="H30" s="43"/>
      <c r="I30" s="43"/>
      <c r="J30" s="43"/>
      <c r="K30" s="43"/>
    </row>
    <row r="31" spans="1:12" x14ac:dyDescent="0.3">
      <c r="D31" s="43"/>
      <c r="E31" s="43"/>
      <c r="F31" s="43"/>
      <c r="G31" s="43"/>
      <c r="H31" s="43"/>
      <c r="I31" s="43"/>
      <c r="J31" s="43"/>
      <c r="K31" s="43"/>
    </row>
    <row r="32" spans="1:12" x14ac:dyDescent="0.3">
      <c r="D32" s="43"/>
      <c r="E32" s="43"/>
      <c r="F32" s="43"/>
      <c r="G32" s="43"/>
      <c r="H32" s="43"/>
      <c r="I32" s="43"/>
      <c r="J32" s="43"/>
      <c r="K32" s="43"/>
    </row>
    <row r="33" spans="4:11" x14ac:dyDescent="0.3">
      <c r="D33" s="43"/>
      <c r="E33" s="43"/>
      <c r="F33" s="43"/>
      <c r="G33" s="43"/>
      <c r="H33" s="43"/>
      <c r="I33" s="43"/>
      <c r="J33" s="43"/>
      <c r="K33" s="43"/>
    </row>
    <row r="34" spans="4:11" x14ac:dyDescent="0.3">
      <c r="D34" s="43"/>
      <c r="E34" s="43"/>
      <c r="F34" s="43"/>
      <c r="G34" s="43"/>
      <c r="H34" s="43"/>
      <c r="I34" s="43"/>
      <c r="J34" s="43"/>
      <c r="K34" s="43"/>
    </row>
    <row r="35" spans="4:11" x14ac:dyDescent="0.3">
      <c r="D35" s="43"/>
      <c r="E35" s="43"/>
      <c r="F35" s="43"/>
      <c r="G35" s="43"/>
      <c r="H35" s="43"/>
      <c r="I35" s="43"/>
      <c r="J35" s="43"/>
      <c r="K35" s="43"/>
    </row>
    <row r="36" spans="4:11" x14ac:dyDescent="0.3">
      <c r="D36" s="43"/>
      <c r="E36" s="43"/>
      <c r="F36" s="43"/>
      <c r="G36" s="43"/>
      <c r="H36" s="43"/>
      <c r="I36" s="43"/>
      <c r="J36" s="43"/>
      <c r="K36" s="43"/>
    </row>
    <row r="37" spans="4:11" x14ac:dyDescent="0.3">
      <c r="D37" s="43"/>
      <c r="E37" s="43"/>
      <c r="F37" s="43"/>
      <c r="G37" s="43"/>
      <c r="H37" s="43"/>
      <c r="I37" s="43"/>
      <c r="J37" s="43"/>
      <c r="K37" s="43"/>
    </row>
    <row r="38" spans="4:11" x14ac:dyDescent="0.3">
      <c r="D38" s="43"/>
      <c r="E38" s="43"/>
      <c r="F38" s="43"/>
      <c r="G38" s="43"/>
      <c r="H38" s="43"/>
      <c r="I38" s="43"/>
      <c r="J38" s="43"/>
      <c r="K38" s="43"/>
    </row>
  </sheetData>
  <pageMargins left="0.7" right="0.7" top="0.75" bottom="0.75" header="0.3" footer="0.3"/>
  <pageSetup paperSize="9" scale="73"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FA7EC-541E-4F4B-AA44-BBD6C36B3AF2}">
  <sheetPr>
    <pageSetUpPr fitToPage="1"/>
  </sheetPr>
  <dimension ref="A1:AJ179"/>
  <sheetViews>
    <sheetView tabSelected="1" topLeftCell="B1" zoomScaleNormal="100" workbookViewId="0">
      <pane ySplit="1" topLeftCell="A108" activePane="bottomLeft" state="frozen"/>
      <selection pane="bottomLeft" activeCell="C114" sqref="C114"/>
    </sheetView>
  </sheetViews>
  <sheetFormatPr defaultRowHeight="14" x14ac:dyDescent="0.3"/>
  <cols>
    <col min="1" max="1" width="9.4140625" customWidth="1"/>
    <col min="3" max="3" width="18.33203125" customWidth="1"/>
    <col min="4" max="4" width="18.58203125" customWidth="1"/>
    <col min="5" max="5" width="43.4140625" customWidth="1"/>
    <col min="6" max="6" width="11.9140625" customWidth="1"/>
    <col min="11" max="11" width="10.08203125" bestFit="1" customWidth="1"/>
    <col min="23" max="23" width="10.58203125" customWidth="1"/>
    <col min="28" max="28" width="10.33203125" customWidth="1"/>
    <col min="33" max="33" width="10.4140625" customWidth="1"/>
    <col min="34" max="34" width="12.58203125" customWidth="1"/>
    <col min="35" max="35" width="11.4140625" customWidth="1"/>
  </cols>
  <sheetData>
    <row r="1" spans="1:36" ht="319" x14ac:dyDescent="0.3">
      <c r="A1" s="50" t="s">
        <v>97</v>
      </c>
      <c r="B1" s="50" t="s">
        <v>104</v>
      </c>
      <c r="C1" s="50" t="s">
        <v>105</v>
      </c>
      <c r="D1" s="50" t="s">
        <v>126</v>
      </c>
      <c r="E1" s="50" t="s">
        <v>0</v>
      </c>
      <c r="F1" s="50" t="s">
        <v>106</v>
      </c>
      <c r="G1" s="50" t="s">
        <v>107</v>
      </c>
      <c r="H1" s="50" t="s">
        <v>7</v>
      </c>
      <c r="I1" s="50" t="s">
        <v>8</v>
      </c>
      <c r="J1" s="50" t="s">
        <v>108</v>
      </c>
      <c r="K1" s="50" t="s">
        <v>10</v>
      </c>
      <c r="L1" s="50" t="s">
        <v>109</v>
      </c>
      <c r="M1" s="50" t="s">
        <v>110</v>
      </c>
      <c r="N1" s="51" t="s">
        <v>12</v>
      </c>
      <c r="O1" s="50" t="s">
        <v>111</v>
      </c>
      <c r="P1" s="50" t="s">
        <v>14</v>
      </c>
      <c r="Q1" s="50" t="s">
        <v>112</v>
      </c>
      <c r="R1" s="50" t="s">
        <v>113</v>
      </c>
      <c r="S1" s="50" t="s">
        <v>16</v>
      </c>
      <c r="T1" s="50" t="s">
        <v>17</v>
      </c>
      <c r="U1" s="50" t="s">
        <v>19</v>
      </c>
      <c r="V1" s="50" t="s">
        <v>114</v>
      </c>
      <c r="W1" s="50" t="s">
        <v>115</v>
      </c>
      <c r="X1" s="50" t="s">
        <v>116</v>
      </c>
      <c r="Y1" s="50" t="s">
        <v>117</v>
      </c>
      <c r="Z1" s="50" t="s">
        <v>118</v>
      </c>
      <c r="AA1" s="50" t="s">
        <v>120</v>
      </c>
      <c r="AB1" s="50" t="s">
        <v>26</v>
      </c>
      <c r="AC1" s="50" t="s">
        <v>121</v>
      </c>
      <c r="AD1" s="50" t="s">
        <v>27</v>
      </c>
      <c r="AE1" s="50" t="s">
        <v>122</v>
      </c>
      <c r="AF1" s="50" t="s">
        <v>29</v>
      </c>
      <c r="AG1" s="50" t="s">
        <v>119</v>
      </c>
      <c r="AH1" s="50" t="s">
        <v>123</v>
      </c>
      <c r="AI1" s="50" t="s">
        <v>124</v>
      </c>
      <c r="AJ1" s="50" t="s">
        <v>125</v>
      </c>
    </row>
    <row r="2" spans="1:36" x14ac:dyDescent="0.3">
      <c r="A2" t="s">
        <v>129</v>
      </c>
      <c r="B2" t="s">
        <v>169</v>
      </c>
      <c r="C2">
        <v>75443138</v>
      </c>
      <c r="E2" t="s">
        <v>130</v>
      </c>
      <c r="F2" s="43">
        <v>450.86</v>
      </c>
      <c r="G2" s="43"/>
      <c r="H2" s="43"/>
      <c r="I2" s="43"/>
      <c r="J2" s="43"/>
      <c r="K2" s="75"/>
      <c r="L2" s="43"/>
      <c r="M2" s="43"/>
      <c r="N2" s="43"/>
      <c r="O2" s="43"/>
      <c r="P2" s="43"/>
      <c r="Q2" s="43"/>
      <c r="R2" s="43"/>
      <c r="S2" s="43"/>
      <c r="T2" s="43"/>
      <c r="U2" s="43"/>
      <c r="V2" s="43"/>
      <c r="W2" s="43"/>
      <c r="X2" s="43"/>
      <c r="Y2" s="43"/>
      <c r="Z2" s="43"/>
      <c r="AA2" s="43"/>
      <c r="AB2" s="43"/>
      <c r="AC2" s="43"/>
      <c r="AD2" s="43"/>
      <c r="AE2" s="43"/>
      <c r="AF2" s="43"/>
      <c r="AG2" s="43"/>
      <c r="AH2" s="43">
        <v>450.86</v>
      </c>
      <c r="AI2" s="43">
        <v>450.86</v>
      </c>
      <c r="AJ2">
        <v>1</v>
      </c>
    </row>
    <row r="3" spans="1:36" x14ac:dyDescent="0.3">
      <c r="A3" t="s">
        <v>131</v>
      </c>
      <c r="B3" t="s">
        <v>169</v>
      </c>
      <c r="C3">
        <v>557238866</v>
      </c>
      <c r="E3" t="s">
        <v>132</v>
      </c>
      <c r="F3" s="43"/>
      <c r="G3" s="43">
        <v>16</v>
      </c>
      <c r="H3" s="43"/>
      <c r="I3" s="43"/>
      <c r="J3" s="43"/>
      <c r="K3" s="75"/>
      <c r="L3" s="43"/>
      <c r="M3" s="43"/>
      <c r="N3" s="43"/>
      <c r="O3" s="43"/>
      <c r="P3" s="43"/>
      <c r="Q3" s="43"/>
      <c r="R3" s="43"/>
      <c r="S3" s="43"/>
      <c r="T3" s="43"/>
      <c r="U3" s="43"/>
      <c r="V3" s="43"/>
      <c r="W3" s="43"/>
      <c r="X3" s="43"/>
      <c r="Y3" s="43"/>
      <c r="Z3" s="43"/>
      <c r="AA3" s="43"/>
      <c r="AB3" s="43"/>
      <c r="AC3" s="43"/>
      <c r="AD3" s="43"/>
      <c r="AE3" s="43"/>
      <c r="AF3" s="43"/>
      <c r="AG3" s="43"/>
      <c r="AH3" s="43">
        <v>16</v>
      </c>
      <c r="AI3" s="43">
        <f>SUM(AI2+AH3)</f>
        <v>466.86</v>
      </c>
      <c r="AJ3">
        <v>2</v>
      </c>
    </row>
    <row r="4" spans="1:36" x14ac:dyDescent="0.3">
      <c r="A4" t="s">
        <v>131</v>
      </c>
      <c r="B4" t="s">
        <v>169</v>
      </c>
      <c r="C4">
        <v>297072534</v>
      </c>
      <c r="E4" t="s">
        <v>141</v>
      </c>
      <c r="F4" s="43"/>
      <c r="G4" s="43"/>
      <c r="H4" s="43"/>
      <c r="I4" s="43">
        <v>2.52</v>
      </c>
      <c r="J4" s="43"/>
      <c r="K4" s="75"/>
      <c r="L4" s="43"/>
      <c r="M4" s="43"/>
      <c r="N4" s="43"/>
      <c r="O4" s="43"/>
      <c r="P4" s="43"/>
      <c r="Q4" s="43"/>
      <c r="R4" s="43"/>
      <c r="S4" s="43"/>
      <c r="T4" s="43"/>
      <c r="U4" s="43"/>
      <c r="V4" s="43"/>
      <c r="W4" s="43"/>
      <c r="X4" s="43"/>
      <c r="Y4" s="43"/>
      <c r="Z4" s="43"/>
      <c r="AA4" s="43"/>
      <c r="AB4" s="43"/>
      <c r="AC4" s="43"/>
      <c r="AD4" s="43"/>
      <c r="AE4" s="43"/>
      <c r="AF4" s="43"/>
      <c r="AG4" s="43"/>
      <c r="AH4" s="43">
        <v>2.52</v>
      </c>
      <c r="AI4" s="43">
        <f>SUM(AI3+AH4)</f>
        <v>469.38</v>
      </c>
      <c r="AJ4">
        <v>3</v>
      </c>
    </row>
    <row r="5" spans="1:36" x14ac:dyDescent="0.3">
      <c r="A5" t="s">
        <v>131</v>
      </c>
      <c r="B5" t="s">
        <v>169</v>
      </c>
      <c r="C5">
        <v>781704314</v>
      </c>
      <c r="D5">
        <v>752539027</v>
      </c>
      <c r="E5" t="s">
        <v>142</v>
      </c>
      <c r="F5" s="43"/>
      <c r="G5" s="43"/>
      <c r="H5" s="43"/>
      <c r="I5" s="43"/>
      <c r="J5" s="43">
        <v>24.99</v>
      </c>
      <c r="K5" s="75"/>
      <c r="L5" s="43"/>
      <c r="M5" s="43"/>
      <c r="N5" s="43"/>
      <c r="O5" s="43"/>
      <c r="P5" s="43"/>
      <c r="Q5" s="43"/>
      <c r="R5" s="43"/>
      <c r="S5" s="43"/>
      <c r="T5" s="43"/>
      <c r="U5" s="43"/>
      <c r="V5" s="43"/>
      <c r="W5" s="43"/>
      <c r="X5" s="43"/>
      <c r="Y5" s="43"/>
      <c r="Z5" s="43"/>
      <c r="AA5" s="43"/>
      <c r="AB5" s="43"/>
      <c r="AC5" s="43"/>
      <c r="AD5" s="43"/>
      <c r="AE5" s="43"/>
      <c r="AF5" s="43"/>
      <c r="AG5" s="43">
        <v>5</v>
      </c>
      <c r="AH5" s="43">
        <v>29.99</v>
      </c>
      <c r="AI5" s="43">
        <f t="shared" ref="AI5:AI120" si="0">SUM(AI4+AH5)</f>
        <v>499.37</v>
      </c>
      <c r="AJ5">
        <v>4</v>
      </c>
    </row>
    <row r="6" spans="1:36" x14ac:dyDescent="0.3">
      <c r="A6" t="s">
        <v>131</v>
      </c>
      <c r="B6" t="s">
        <v>169</v>
      </c>
      <c r="C6">
        <v>638719623</v>
      </c>
      <c r="D6">
        <v>977281769</v>
      </c>
      <c r="E6" t="s">
        <v>133</v>
      </c>
      <c r="F6" s="43"/>
      <c r="G6" s="43"/>
      <c r="H6" s="43"/>
      <c r="I6" s="43"/>
      <c r="J6" s="43"/>
      <c r="K6" s="75"/>
      <c r="L6" s="43"/>
      <c r="M6" s="43"/>
      <c r="N6" s="43"/>
      <c r="O6" s="43"/>
      <c r="P6" s="43">
        <v>11.99</v>
      </c>
      <c r="Q6" s="43"/>
      <c r="R6" s="43"/>
      <c r="S6" s="43"/>
      <c r="T6" s="43"/>
      <c r="U6" s="43"/>
      <c r="V6" s="43"/>
      <c r="W6" s="43"/>
      <c r="X6" s="43"/>
      <c r="Y6" s="43"/>
      <c r="Z6" s="43"/>
      <c r="AA6" s="43"/>
      <c r="AB6" s="43"/>
      <c r="AC6" s="43"/>
      <c r="AD6" s="43"/>
      <c r="AE6" s="43"/>
      <c r="AF6" s="43"/>
      <c r="AG6" s="43">
        <v>2.4</v>
      </c>
      <c r="AH6" s="43">
        <v>14.39</v>
      </c>
      <c r="AI6" s="43">
        <f t="shared" si="0"/>
        <v>513.76</v>
      </c>
      <c r="AJ6">
        <v>5</v>
      </c>
    </row>
    <row r="7" spans="1:36" x14ac:dyDescent="0.3">
      <c r="A7" t="s">
        <v>131</v>
      </c>
      <c r="B7" t="s">
        <v>169</v>
      </c>
      <c r="C7">
        <v>758637810</v>
      </c>
      <c r="E7" t="s">
        <v>134</v>
      </c>
      <c r="F7" s="43"/>
      <c r="G7" s="43"/>
      <c r="H7" s="43">
        <v>400</v>
      </c>
      <c r="I7" s="43"/>
      <c r="J7" s="43"/>
      <c r="K7" s="75"/>
      <c r="L7" s="43"/>
      <c r="M7" s="43"/>
      <c r="N7" s="43"/>
      <c r="O7" s="43"/>
      <c r="P7" s="43"/>
      <c r="Q7" s="43"/>
      <c r="R7" s="43"/>
      <c r="S7" s="43"/>
      <c r="T7" s="43"/>
      <c r="U7" s="43"/>
      <c r="V7" s="43"/>
      <c r="W7" s="43"/>
      <c r="X7" s="43"/>
      <c r="Y7" s="43"/>
      <c r="Z7" s="43"/>
      <c r="AA7" s="43"/>
      <c r="AB7" s="43"/>
      <c r="AC7" s="43"/>
      <c r="AD7" s="43"/>
      <c r="AE7" s="43"/>
      <c r="AF7" s="43"/>
      <c r="AG7" s="43"/>
      <c r="AH7" s="43">
        <v>400</v>
      </c>
      <c r="AI7" s="43">
        <f t="shared" si="0"/>
        <v>913.76</v>
      </c>
      <c r="AJ7">
        <v>6</v>
      </c>
    </row>
    <row r="8" spans="1:36" x14ac:dyDescent="0.3">
      <c r="A8" t="s">
        <v>131</v>
      </c>
      <c r="B8" t="s">
        <v>169</v>
      </c>
      <c r="C8">
        <v>677849982</v>
      </c>
      <c r="D8">
        <v>416758824</v>
      </c>
      <c r="E8" t="s">
        <v>135</v>
      </c>
      <c r="F8" s="43"/>
      <c r="G8" s="43"/>
      <c r="H8" s="43"/>
      <c r="I8" s="43">
        <v>103.8</v>
      </c>
      <c r="J8" s="43"/>
      <c r="K8" s="75"/>
      <c r="L8" s="43"/>
      <c r="M8" s="43"/>
      <c r="N8" s="43"/>
      <c r="O8" s="43"/>
      <c r="P8" s="43"/>
      <c r="Q8" s="43"/>
      <c r="R8" s="43"/>
      <c r="S8" s="43"/>
      <c r="T8" s="43"/>
      <c r="U8" s="43"/>
      <c r="V8" s="43"/>
      <c r="W8" s="43"/>
      <c r="X8" s="43"/>
      <c r="Y8" s="43"/>
      <c r="Z8" s="43"/>
      <c r="AA8" s="43"/>
      <c r="AB8" s="43"/>
      <c r="AC8" s="43"/>
      <c r="AD8" s="43"/>
      <c r="AE8" s="43"/>
      <c r="AF8" s="43"/>
      <c r="AG8" s="43">
        <v>20.76</v>
      </c>
      <c r="AH8" s="43">
        <v>124.56</v>
      </c>
      <c r="AI8" s="43">
        <f t="shared" si="0"/>
        <v>1038.32</v>
      </c>
      <c r="AJ8">
        <v>7</v>
      </c>
    </row>
    <row r="9" spans="1:36" x14ac:dyDescent="0.3">
      <c r="A9" t="s">
        <v>131</v>
      </c>
      <c r="B9" t="s">
        <v>169</v>
      </c>
      <c r="C9">
        <v>993897004</v>
      </c>
      <c r="D9">
        <v>639436805</v>
      </c>
      <c r="E9" t="s">
        <v>139</v>
      </c>
      <c r="F9" s="43"/>
      <c r="G9" s="43"/>
      <c r="H9" s="43"/>
      <c r="I9" s="43"/>
      <c r="J9" s="43"/>
      <c r="K9" s="75"/>
      <c r="L9" s="43"/>
      <c r="M9" s="43"/>
      <c r="N9" s="43"/>
      <c r="O9" s="43"/>
      <c r="P9" s="43"/>
      <c r="Q9" s="43">
        <v>116.66</v>
      </c>
      <c r="R9" s="43"/>
      <c r="S9" s="43"/>
      <c r="T9" s="43"/>
      <c r="U9" s="43"/>
      <c r="V9" s="43"/>
      <c r="W9" s="43"/>
      <c r="X9" s="43"/>
      <c r="Y9" s="43"/>
      <c r="Z9" s="43"/>
      <c r="AA9" s="43"/>
      <c r="AB9" s="43"/>
      <c r="AC9" s="43"/>
      <c r="AD9" s="43"/>
      <c r="AE9" s="43"/>
      <c r="AF9" s="43"/>
      <c r="AG9" s="43">
        <v>23.33</v>
      </c>
      <c r="AH9" s="43">
        <v>139.99</v>
      </c>
      <c r="AI9" s="43">
        <f t="shared" si="0"/>
        <v>1178.31</v>
      </c>
      <c r="AJ9">
        <v>8</v>
      </c>
    </row>
    <row r="10" spans="1:36" x14ac:dyDescent="0.3">
      <c r="A10" t="s">
        <v>144</v>
      </c>
      <c r="B10" t="s">
        <v>169</v>
      </c>
      <c r="C10" t="s">
        <v>145</v>
      </c>
      <c r="E10" t="s">
        <v>140</v>
      </c>
      <c r="F10" s="43"/>
      <c r="G10" s="43"/>
      <c r="H10" s="43"/>
      <c r="I10" s="43"/>
      <c r="J10" s="43"/>
      <c r="K10" s="75"/>
      <c r="L10" s="43"/>
      <c r="M10" s="43"/>
      <c r="N10" s="43"/>
      <c r="O10" s="43"/>
      <c r="P10" s="43"/>
      <c r="Q10" s="43"/>
      <c r="R10" s="43">
        <v>35</v>
      </c>
      <c r="S10" s="43"/>
      <c r="T10" s="43"/>
      <c r="U10" s="43"/>
      <c r="V10" s="43"/>
      <c r="W10" s="43"/>
      <c r="X10" s="43"/>
      <c r="Y10" s="43"/>
      <c r="Z10" s="43"/>
      <c r="AA10" s="43"/>
      <c r="AB10" s="43"/>
      <c r="AC10" s="43"/>
      <c r="AD10" s="43"/>
      <c r="AE10" s="43"/>
      <c r="AF10" s="43"/>
      <c r="AG10" s="43"/>
      <c r="AH10" s="43">
        <v>35</v>
      </c>
      <c r="AI10" s="43">
        <f t="shared" si="0"/>
        <v>1213.31</v>
      </c>
      <c r="AJ10">
        <v>9</v>
      </c>
    </row>
    <row r="11" spans="1:36" x14ac:dyDescent="0.3">
      <c r="A11" t="s">
        <v>143</v>
      </c>
      <c r="B11" t="s">
        <v>169</v>
      </c>
      <c r="C11">
        <v>341932267</v>
      </c>
      <c r="E11" t="s">
        <v>239</v>
      </c>
      <c r="F11" s="43"/>
      <c r="G11" s="43"/>
      <c r="H11" s="43"/>
      <c r="I11" s="43"/>
      <c r="J11" s="43"/>
      <c r="K11" s="75">
        <v>624</v>
      </c>
      <c r="L11" s="43"/>
      <c r="M11" s="43"/>
      <c r="N11" s="43"/>
      <c r="O11" s="43"/>
      <c r="P11" s="43"/>
      <c r="Q11" s="43"/>
      <c r="R11" s="43"/>
      <c r="S11" s="43"/>
      <c r="T11" s="43"/>
      <c r="U11" s="43"/>
      <c r="V11" s="43"/>
      <c r="W11" s="43"/>
      <c r="X11" s="43"/>
      <c r="Y11" s="43"/>
      <c r="Z11" s="43"/>
      <c r="AA11" s="43"/>
      <c r="AB11" s="43"/>
      <c r="AC11" s="43"/>
      <c r="AD11" s="43"/>
      <c r="AE11" s="43"/>
      <c r="AF11" s="43"/>
      <c r="AG11" s="43"/>
      <c r="AH11" s="43">
        <v>624</v>
      </c>
      <c r="AI11" s="43">
        <f t="shared" si="0"/>
        <v>1837.31</v>
      </c>
      <c r="AJ11">
        <v>10</v>
      </c>
    </row>
    <row r="12" spans="1:36" s="58" customFormat="1" x14ac:dyDescent="0.3">
      <c r="A12" s="58" t="s">
        <v>143</v>
      </c>
      <c r="B12" s="58" t="s">
        <v>169</v>
      </c>
      <c r="C12" s="58">
        <v>294276195</v>
      </c>
      <c r="E12" s="58" t="s">
        <v>146</v>
      </c>
      <c r="F12" s="75"/>
      <c r="G12" s="75"/>
      <c r="H12" s="75"/>
      <c r="I12" s="75"/>
      <c r="J12" s="75"/>
      <c r="K12" s="75"/>
      <c r="L12" s="75"/>
      <c r="M12" s="75"/>
      <c r="N12" s="75"/>
      <c r="O12" s="75"/>
      <c r="P12" s="75"/>
      <c r="Q12" s="75"/>
      <c r="R12" s="75"/>
      <c r="S12" s="75"/>
      <c r="T12" s="75"/>
      <c r="U12" s="75"/>
      <c r="V12" s="75"/>
      <c r="W12" s="75"/>
      <c r="X12" s="75"/>
      <c r="Y12" s="75"/>
      <c r="Z12" s="75"/>
      <c r="AA12" s="75"/>
      <c r="AB12" s="75">
        <v>800</v>
      </c>
      <c r="AC12" s="75"/>
      <c r="AD12" s="75"/>
      <c r="AE12" s="75"/>
      <c r="AF12" s="75"/>
      <c r="AG12" s="75"/>
      <c r="AH12" s="75">
        <v>800</v>
      </c>
      <c r="AI12" s="75">
        <f t="shared" si="0"/>
        <v>2637.31</v>
      </c>
      <c r="AJ12" s="58">
        <v>11</v>
      </c>
    </row>
    <row r="13" spans="1:36" s="58" customFormat="1" x14ac:dyDescent="0.3">
      <c r="A13" s="58" t="s">
        <v>147</v>
      </c>
      <c r="B13" s="58" t="s">
        <v>171</v>
      </c>
      <c r="C13" s="58">
        <v>124296646</v>
      </c>
      <c r="E13" s="58" t="s">
        <v>148</v>
      </c>
      <c r="F13" s="75"/>
      <c r="G13" s="75"/>
      <c r="H13" s="75"/>
      <c r="I13" s="75"/>
      <c r="J13" s="75"/>
      <c r="K13" s="75"/>
      <c r="L13" s="75"/>
      <c r="M13" s="75"/>
      <c r="N13" s="75"/>
      <c r="O13" s="75"/>
      <c r="P13" s="75"/>
      <c r="Q13" s="75"/>
      <c r="R13" s="75"/>
      <c r="S13" s="75"/>
      <c r="T13" s="75"/>
      <c r="U13" s="75"/>
      <c r="V13" s="75"/>
      <c r="W13" s="75"/>
      <c r="X13" s="75"/>
      <c r="Y13" s="75"/>
      <c r="Z13" s="75"/>
      <c r="AA13" s="75"/>
      <c r="AB13" s="75">
        <v>100</v>
      </c>
      <c r="AC13" s="75"/>
      <c r="AD13" s="75"/>
      <c r="AE13" s="75"/>
      <c r="AF13" s="75"/>
      <c r="AG13" s="75"/>
      <c r="AH13" s="75">
        <v>100</v>
      </c>
      <c r="AI13" s="75">
        <f t="shared" si="0"/>
        <v>2737.31</v>
      </c>
      <c r="AJ13" s="58">
        <v>12</v>
      </c>
    </row>
    <row r="14" spans="1:36" x14ac:dyDescent="0.3">
      <c r="A14" t="s">
        <v>149</v>
      </c>
      <c r="B14" t="s">
        <v>170</v>
      </c>
      <c r="C14">
        <v>621770893</v>
      </c>
      <c r="E14" t="s">
        <v>150</v>
      </c>
      <c r="F14" s="43">
        <v>454.26</v>
      </c>
      <c r="G14" s="43"/>
      <c r="H14" s="43"/>
      <c r="I14" s="43"/>
      <c r="J14" s="43"/>
      <c r="K14" s="75"/>
      <c r="L14" s="43"/>
      <c r="M14" s="43"/>
      <c r="N14" s="43"/>
      <c r="O14" s="43"/>
      <c r="P14" s="43"/>
      <c r="Q14" s="43"/>
      <c r="R14" s="43"/>
      <c r="S14" s="43"/>
      <c r="T14" s="43"/>
      <c r="U14" s="43"/>
      <c r="V14" s="43"/>
      <c r="W14" s="43"/>
      <c r="X14" s="43"/>
      <c r="Y14" s="43"/>
      <c r="Z14" s="43"/>
      <c r="AA14" s="43"/>
      <c r="AB14" s="43"/>
      <c r="AC14" s="43"/>
      <c r="AD14" s="43"/>
      <c r="AE14" s="43"/>
      <c r="AF14" s="43"/>
      <c r="AG14" s="43"/>
      <c r="AH14" s="43">
        <v>454.26</v>
      </c>
      <c r="AI14" s="43">
        <f t="shared" si="0"/>
        <v>3191.5699999999997</v>
      </c>
      <c r="AJ14">
        <v>13</v>
      </c>
    </row>
    <row r="15" spans="1:36" x14ac:dyDescent="0.3">
      <c r="A15" t="s">
        <v>149</v>
      </c>
      <c r="B15" t="s">
        <v>170</v>
      </c>
      <c r="C15">
        <v>129323780</v>
      </c>
      <c r="E15" t="s">
        <v>151</v>
      </c>
      <c r="F15" s="43"/>
      <c r="G15" s="43"/>
      <c r="H15" s="43"/>
      <c r="I15" s="43"/>
      <c r="J15" s="43"/>
      <c r="K15" s="75"/>
      <c r="L15" s="43"/>
      <c r="M15" s="43"/>
      <c r="N15" s="43"/>
      <c r="O15" s="43"/>
      <c r="P15" s="43"/>
      <c r="Q15" s="43"/>
      <c r="R15" s="43"/>
      <c r="S15" s="43"/>
      <c r="T15" s="43"/>
      <c r="U15" s="43"/>
      <c r="V15" s="43">
        <v>7.74</v>
      </c>
      <c r="W15" s="43"/>
      <c r="X15" s="43"/>
      <c r="Y15" s="43"/>
      <c r="Z15" s="43"/>
      <c r="AA15" s="43"/>
      <c r="AB15" s="43"/>
      <c r="AC15" s="43"/>
      <c r="AD15" s="43"/>
      <c r="AE15" s="43"/>
      <c r="AF15" s="43"/>
      <c r="AG15" s="43"/>
      <c r="AH15" s="43">
        <v>7.74</v>
      </c>
      <c r="AI15" s="43">
        <f t="shared" si="0"/>
        <v>3199.3099999999995</v>
      </c>
      <c r="AJ15">
        <v>14</v>
      </c>
    </row>
    <row r="16" spans="1:36" x14ac:dyDescent="0.3">
      <c r="A16" t="s">
        <v>149</v>
      </c>
      <c r="B16" t="s">
        <v>170</v>
      </c>
      <c r="C16">
        <v>669580963</v>
      </c>
      <c r="E16" t="s">
        <v>152</v>
      </c>
      <c r="F16" s="43"/>
      <c r="G16" s="43">
        <v>16</v>
      </c>
      <c r="H16" s="43"/>
      <c r="I16" s="43"/>
      <c r="J16" s="43"/>
      <c r="K16" s="75"/>
      <c r="L16" s="43"/>
      <c r="M16" s="43"/>
      <c r="N16" s="43"/>
      <c r="O16" s="43"/>
      <c r="P16" s="43"/>
      <c r="Q16" s="43"/>
      <c r="R16" s="43"/>
      <c r="S16" s="43"/>
      <c r="T16" s="43"/>
      <c r="U16" s="43"/>
      <c r="V16" s="43"/>
      <c r="W16" s="43"/>
      <c r="X16" s="43"/>
      <c r="Y16" s="43"/>
      <c r="Z16" s="43"/>
      <c r="AA16" s="43"/>
      <c r="AB16" s="43"/>
      <c r="AC16" s="43"/>
      <c r="AD16" s="43"/>
      <c r="AE16" s="43"/>
      <c r="AF16" s="43"/>
      <c r="AG16" s="43"/>
      <c r="AH16" s="43">
        <v>16</v>
      </c>
      <c r="AI16" s="43">
        <f t="shared" si="0"/>
        <v>3215.3099999999995</v>
      </c>
      <c r="AJ16">
        <v>15</v>
      </c>
    </row>
    <row r="17" spans="1:36" x14ac:dyDescent="0.3">
      <c r="A17" t="s">
        <v>149</v>
      </c>
      <c r="B17" t="s">
        <v>170</v>
      </c>
      <c r="C17">
        <v>591756364</v>
      </c>
      <c r="E17" t="s">
        <v>240</v>
      </c>
      <c r="F17" s="43"/>
      <c r="G17" s="43"/>
      <c r="H17" s="43"/>
      <c r="I17" s="43">
        <v>2.2999999999999998</v>
      </c>
      <c r="J17" s="43"/>
      <c r="K17" s="75"/>
      <c r="L17" s="43"/>
      <c r="M17" s="43"/>
      <c r="N17" s="43"/>
      <c r="O17" s="43"/>
      <c r="P17" s="43"/>
      <c r="Q17" s="43"/>
      <c r="R17" s="43"/>
      <c r="S17" s="43"/>
      <c r="T17" s="43"/>
      <c r="U17" s="43"/>
      <c r="V17" s="43"/>
      <c r="W17" s="43"/>
      <c r="X17" s="43"/>
      <c r="Y17" s="43"/>
      <c r="Z17" s="43"/>
      <c r="AA17" s="43"/>
      <c r="AB17" s="43"/>
      <c r="AC17" s="43"/>
      <c r="AD17" s="43"/>
      <c r="AE17" s="43"/>
      <c r="AF17" s="43"/>
      <c r="AG17" s="43"/>
      <c r="AH17" s="43">
        <v>2.2999999999999998</v>
      </c>
      <c r="AI17" s="43">
        <f t="shared" si="0"/>
        <v>3217.6099999999997</v>
      </c>
      <c r="AJ17">
        <v>16</v>
      </c>
    </row>
    <row r="18" spans="1:36" x14ac:dyDescent="0.3">
      <c r="A18" t="s">
        <v>149</v>
      </c>
      <c r="B18" t="s">
        <v>170</v>
      </c>
      <c r="C18">
        <v>413342990</v>
      </c>
      <c r="D18">
        <v>243217042</v>
      </c>
      <c r="E18" s="58" t="s">
        <v>172</v>
      </c>
      <c r="F18" s="43"/>
      <c r="G18" s="43"/>
      <c r="H18" s="43"/>
      <c r="I18" s="43"/>
      <c r="J18" s="43"/>
      <c r="K18" s="75"/>
      <c r="L18" s="43"/>
      <c r="M18" s="43"/>
      <c r="N18" s="43"/>
      <c r="O18" s="43"/>
      <c r="P18" s="43"/>
      <c r="Q18" s="43"/>
      <c r="R18" s="43"/>
      <c r="S18" s="43"/>
      <c r="T18" s="43"/>
      <c r="U18" s="43"/>
      <c r="V18" s="43"/>
      <c r="W18" s="43">
        <v>244.13</v>
      </c>
      <c r="X18" s="43"/>
      <c r="Y18" s="43"/>
      <c r="Z18" s="43"/>
      <c r="AA18" s="43"/>
      <c r="AB18" s="43"/>
      <c r="AC18" s="43"/>
      <c r="AD18" s="43"/>
      <c r="AE18" s="43"/>
      <c r="AF18" s="43"/>
      <c r="AG18" s="43">
        <v>48.83</v>
      </c>
      <c r="AH18" s="43">
        <v>292.95999999999998</v>
      </c>
      <c r="AI18" s="43">
        <f t="shared" si="0"/>
        <v>3510.5699999999997</v>
      </c>
      <c r="AJ18">
        <v>17</v>
      </c>
    </row>
    <row r="19" spans="1:36" x14ac:dyDescent="0.3">
      <c r="A19" t="s">
        <v>149</v>
      </c>
      <c r="B19" t="s">
        <v>170</v>
      </c>
      <c r="C19">
        <v>565440532</v>
      </c>
      <c r="D19">
        <v>752539027</v>
      </c>
      <c r="E19" t="s">
        <v>153</v>
      </c>
      <c r="F19" s="43"/>
      <c r="G19" s="43"/>
      <c r="H19" s="43"/>
      <c r="I19" s="43"/>
      <c r="J19" s="43">
        <v>15</v>
      </c>
      <c r="K19" s="75"/>
      <c r="L19" s="43"/>
      <c r="M19" s="43"/>
      <c r="N19" s="43"/>
      <c r="O19" s="43"/>
      <c r="P19" s="43"/>
      <c r="Q19" s="43"/>
      <c r="R19" s="43"/>
      <c r="S19" s="43"/>
      <c r="T19" s="43"/>
      <c r="U19" s="43"/>
      <c r="V19" s="43"/>
      <c r="W19" s="43"/>
      <c r="X19" s="43"/>
      <c r="Y19" s="43"/>
      <c r="Z19" s="43"/>
      <c r="AA19" s="43"/>
      <c r="AB19" s="43"/>
      <c r="AC19" s="43"/>
      <c r="AD19" s="43"/>
      <c r="AE19" s="43"/>
      <c r="AF19" s="43"/>
      <c r="AG19" s="43">
        <v>3</v>
      </c>
      <c r="AH19" s="43">
        <v>18</v>
      </c>
      <c r="AI19" s="43">
        <f t="shared" si="0"/>
        <v>3528.5699999999997</v>
      </c>
      <c r="AJ19">
        <v>18</v>
      </c>
    </row>
    <row r="20" spans="1:36" x14ac:dyDescent="0.3">
      <c r="A20" t="s">
        <v>149</v>
      </c>
      <c r="B20" t="s">
        <v>170</v>
      </c>
      <c r="C20">
        <v>469136634</v>
      </c>
      <c r="D20">
        <v>977281769</v>
      </c>
      <c r="E20" t="s">
        <v>154</v>
      </c>
      <c r="F20" s="43"/>
      <c r="G20" s="43"/>
      <c r="H20" s="43"/>
      <c r="I20" s="43"/>
      <c r="J20" s="43"/>
      <c r="K20" s="75"/>
      <c r="L20" s="43"/>
      <c r="M20" s="43"/>
      <c r="N20" s="43"/>
      <c r="O20" s="43"/>
      <c r="P20" s="43">
        <v>11.99</v>
      </c>
      <c r="Q20" s="43"/>
      <c r="R20" s="43"/>
      <c r="S20" s="43"/>
      <c r="T20" s="43"/>
      <c r="U20" s="43"/>
      <c r="V20" s="43"/>
      <c r="W20" s="43"/>
      <c r="X20" s="43"/>
      <c r="Y20" s="43"/>
      <c r="Z20" s="43"/>
      <c r="AA20" s="43"/>
      <c r="AB20" s="43"/>
      <c r="AC20" s="43"/>
      <c r="AD20" s="43"/>
      <c r="AE20" s="43"/>
      <c r="AF20" s="43"/>
      <c r="AG20" s="43">
        <v>2.4</v>
      </c>
      <c r="AH20" s="43">
        <v>14.39</v>
      </c>
      <c r="AI20" s="43">
        <f t="shared" si="0"/>
        <v>3542.9599999999996</v>
      </c>
      <c r="AJ20">
        <v>19</v>
      </c>
    </row>
    <row r="21" spans="1:36" x14ac:dyDescent="0.3">
      <c r="A21" t="s">
        <v>149</v>
      </c>
      <c r="B21" t="s">
        <v>170</v>
      </c>
      <c r="C21">
        <v>105666062</v>
      </c>
      <c r="D21">
        <v>416758824</v>
      </c>
      <c r="E21" t="s">
        <v>155</v>
      </c>
      <c r="F21" s="43"/>
      <c r="G21" s="43"/>
      <c r="H21" s="43"/>
      <c r="I21" s="43">
        <v>25.94</v>
      </c>
      <c r="J21" s="43"/>
      <c r="K21" s="75"/>
      <c r="L21" s="43"/>
      <c r="M21" s="43"/>
      <c r="N21" s="43"/>
      <c r="O21" s="43"/>
      <c r="P21" s="43"/>
      <c r="Q21" s="43"/>
      <c r="R21" s="43"/>
      <c r="S21" s="43"/>
      <c r="T21" s="43"/>
      <c r="U21" s="43"/>
      <c r="V21" s="43"/>
      <c r="W21" s="43"/>
      <c r="X21" s="43"/>
      <c r="Y21" s="43"/>
      <c r="Z21" s="43"/>
      <c r="AA21" s="43"/>
      <c r="AB21" s="43"/>
      <c r="AC21" s="43"/>
      <c r="AD21" s="43"/>
      <c r="AE21" s="43"/>
      <c r="AF21" s="43"/>
      <c r="AG21" s="43">
        <v>5.19</v>
      </c>
      <c r="AH21" s="43">
        <v>31.13</v>
      </c>
      <c r="AI21" s="43">
        <f t="shared" si="0"/>
        <v>3574.0899999999997</v>
      </c>
      <c r="AJ21">
        <v>20</v>
      </c>
    </row>
    <row r="22" spans="1:36" x14ac:dyDescent="0.3">
      <c r="A22" t="s">
        <v>149</v>
      </c>
      <c r="B22" t="s">
        <v>170</v>
      </c>
      <c r="C22">
        <v>431031988</v>
      </c>
      <c r="D22">
        <v>847079201</v>
      </c>
      <c r="E22" t="s">
        <v>271</v>
      </c>
      <c r="F22" s="43"/>
      <c r="G22" s="43"/>
      <c r="H22" s="43"/>
      <c r="I22" s="43"/>
      <c r="J22" s="43"/>
      <c r="K22" s="75"/>
      <c r="L22" s="43"/>
      <c r="M22" s="43"/>
      <c r="N22" s="43"/>
      <c r="O22" s="43"/>
      <c r="P22" s="43"/>
      <c r="Q22" s="43"/>
      <c r="R22" s="43"/>
      <c r="S22" s="43"/>
      <c r="T22" s="43">
        <v>180</v>
      </c>
      <c r="U22" s="43"/>
      <c r="V22" s="43"/>
      <c r="W22" s="43"/>
      <c r="X22" s="43"/>
      <c r="Y22" s="43"/>
      <c r="Z22" s="43"/>
      <c r="AA22" s="43"/>
      <c r="AB22" s="43"/>
      <c r="AC22" s="43"/>
      <c r="AD22" s="43"/>
      <c r="AE22" s="43"/>
      <c r="AF22" s="43"/>
      <c r="AG22" s="43">
        <v>36</v>
      </c>
      <c r="AH22" s="43">
        <v>216</v>
      </c>
      <c r="AI22" s="43">
        <f t="shared" si="0"/>
        <v>3790.0899999999997</v>
      </c>
      <c r="AJ22">
        <v>21</v>
      </c>
    </row>
    <row r="23" spans="1:36" x14ac:dyDescent="0.3">
      <c r="A23" t="s">
        <v>149</v>
      </c>
      <c r="B23" t="s">
        <v>170</v>
      </c>
      <c r="C23">
        <v>865865518</v>
      </c>
      <c r="E23" t="s">
        <v>156</v>
      </c>
      <c r="F23" s="43"/>
      <c r="G23" s="43"/>
      <c r="H23" s="43"/>
      <c r="I23" s="43"/>
      <c r="J23" s="43"/>
      <c r="K23" s="75"/>
      <c r="L23" s="43"/>
      <c r="M23" s="43"/>
      <c r="N23" s="43">
        <v>918.71</v>
      </c>
      <c r="O23" s="43"/>
      <c r="P23" s="43"/>
      <c r="Q23" s="43"/>
      <c r="R23" s="43"/>
      <c r="S23" s="43"/>
      <c r="T23" s="43"/>
      <c r="U23" s="43"/>
      <c r="V23" s="43"/>
      <c r="W23" s="43"/>
      <c r="X23" s="43"/>
      <c r="Y23" s="43"/>
      <c r="Z23" s="43"/>
      <c r="AA23" s="43"/>
      <c r="AB23" s="43"/>
      <c r="AC23" s="43"/>
      <c r="AD23" s="43"/>
      <c r="AE23" s="43"/>
      <c r="AF23" s="43"/>
      <c r="AG23" s="43"/>
      <c r="AH23" s="43">
        <v>918.71</v>
      </c>
      <c r="AI23" s="43">
        <f t="shared" si="0"/>
        <v>4708.7999999999993</v>
      </c>
      <c r="AJ23">
        <v>22</v>
      </c>
    </row>
    <row r="24" spans="1:36" x14ac:dyDescent="0.3">
      <c r="A24" t="s">
        <v>162</v>
      </c>
      <c r="B24" t="s">
        <v>168</v>
      </c>
      <c r="C24">
        <v>85392556</v>
      </c>
      <c r="E24" t="s">
        <v>163</v>
      </c>
      <c r="F24" s="43">
        <v>454.26</v>
      </c>
      <c r="G24" s="43"/>
      <c r="H24" s="43"/>
      <c r="I24" s="43"/>
      <c r="J24" s="43"/>
      <c r="K24" s="75"/>
      <c r="L24" s="43"/>
      <c r="M24" s="43"/>
      <c r="N24" s="43"/>
      <c r="O24" s="43"/>
      <c r="P24" s="43"/>
      <c r="Q24" s="43"/>
      <c r="R24" s="43"/>
      <c r="S24" s="43"/>
      <c r="T24" s="43"/>
      <c r="U24" s="43"/>
      <c r="V24" s="43"/>
      <c r="W24" s="43"/>
      <c r="X24" s="43"/>
      <c r="Y24" s="43"/>
      <c r="Z24" s="43"/>
      <c r="AA24" s="43"/>
      <c r="AB24" s="43"/>
      <c r="AC24" s="43"/>
      <c r="AD24" s="43"/>
      <c r="AE24" s="43"/>
      <c r="AF24" s="43"/>
      <c r="AG24" s="43"/>
      <c r="AH24" s="43">
        <v>454.26</v>
      </c>
      <c r="AI24" s="43">
        <f t="shared" si="0"/>
        <v>5163.0599999999995</v>
      </c>
      <c r="AJ24">
        <v>23</v>
      </c>
    </row>
    <row r="25" spans="1:36" x14ac:dyDescent="0.3">
      <c r="A25" t="s">
        <v>164</v>
      </c>
      <c r="B25" t="s">
        <v>168</v>
      </c>
      <c r="C25">
        <v>617593483</v>
      </c>
      <c r="E25" t="s">
        <v>151</v>
      </c>
      <c r="F25" s="43"/>
      <c r="G25" s="43"/>
      <c r="H25" s="43"/>
      <c r="I25" s="43"/>
      <c r="J25" s="43"/>
      <c r="K25" s="75"/>
      <c r="L25" s="43"/>
      <c r="M25" s="43"/>
      <c r="N25" s="43"/>
      <c r="O25" s="43"/>
      <c r="P25" s="43"/>
      <c r="Q25" s="43"/>
      <c r="R25" s="43"/>
      <c r="S25" s="43"/>
      <c r="T25" s="43"/>
      <c r="U25" s="43"/>
      <c r="V25" s="43">
        <v>7.74</v>
      </c>
      <c r="W25" s="43"/>
      <c r="X25" s="43"/>
      <c r="Y25" s="43"/>
      <c r="Z25" s="43"/>
      <c r="AA25" s="43"/>
      <c r="AB25" s="43"/>
      <c r="AC25" s="43"/>
      <c r="AD25" s="43"/>
      <c r="AE25" s="43"/>
      <c r="AF25" s="43"/>
      <c r="AG25" s="43"/>
      <c r="AH25" s="43">
        <v>7.74</v>
      </c>
      <c r="AI25" s="43">
        <f t="shared" si="0"/>
        <v>5170.7999999999993</v>
      </c>
      <c r="AJ25">
        <v>24</v>
      </c>
    </row>
    <row r="26" spans="1:36" x14ac:dyDescent="0.3">
      <c r="A26" t="s">
        <v>164</v>
      </c>
      <c r="B26" t="s">
        <v>168</v>
      </c>
      <c r="C26">
        <v>964279829</v>
      </c>
      <c r="E26" t="s">
        <v>165</v>
      </c>
      <c r="F26" s="43"/>
      <c r="G26" s="43">
        <v>16</v>
      </c>
      <c r="H26" s="43"/>
      <c r="I26" s="43"/>
      <c r="J26" s="43"/>
      <c r="K26" s="75"/>
      <c r="L26" s="43"/>
      <c r="M26" s="43"/>
      <c r="N26" s="43"/>
      <c r="O26" s="43"/>
      <c r="P26" s="43"/>
      <c r="Q26" s="43"/>
      <c r="R26" s="43"/>
      <c r="S26" s="43"/>
      <c r="T26" s="43"/>
      <c r="U26" s="43"/>
      <c r="V26" s="43"/>
      <c r="W26" s="43"/>
      <c r="X26" s="43"/>
      <c r="Y26" s="43"/>
      <c r="Z26" s="43"/>
      <c r="AA26" s="43"/>
      <c r="AB26" s="43"/>
      <c r="AC26" s="43"/>
      <c r="AD26" s="43"/>
      <c r="AE26" s="43"/>
      <c r="AF26" s="43"/>
      <c r="AG26" s="43"/>
      <c r="AH26" s="43">
        <v>16</v>
      </c>
      <c r="AI26" s="43">
        <f t="shared" si="0"/>
        <v>5186.7999999999993</v>
      </c>
      <c r="AJ26">
        <v>25</v>
      </c>
    </row>
    <row r="27" spans="1:36" x14ac:dyDescent="0.3">
      <c r="A27" t="s">
        <v>164</v>
      </c>
      <c r="B27" t="s">
        <v>168</v>
      </c>
      <c r="C27">
        <v>67589841</v>
      </c>
      <c r="E27" t="s">
        <v>241</v>
      </c>
      <c r="F27" s="43"/>
      <c r="G27" s="43"/>
      <c r="H27" s="43"/>
      <c r="I27" s="43">
        <v>23.21</v>
      </c>
      <c r="J27" s="43"/>
      <c r="K27" s="75"/>
      <c r="L27" s="43"/>
      <c r="M27" s="43"/>
      <c r="N27" s="43"/>
      <c r="O27" s="43"/>
      <c r="P27" s="43"/>
      <c r="Q27" s="43"/>
      <c r="R27" s="43"/>
      <c r="S27" s="43"/>
      <c r="T27" s="43"/>
      <c r="U27" s="43"/>
      <c r="V27" s="43"/>
      <c r="W27" s="43"/>
      <c r="X27" s="43"/>
      <c r="Y27" s="43"/>
      <c r="Z27" s="43"/>
      <c r="AA27" s="43"/>
      <c r="AB27" s="43"/>
      <c r="AC27" s="43"/>
      <c r="AD27" s="43"/>
      <c r="AE27" s="43"/>
      <c r="AF27" s="43"/>
      <c r="AG27" s="43"/>
      <c r="AH27" s="43">
        <v>23.21</v>
      </c>
      <c r="AI27" s="43">
        <f t="shared" si="0"/>
        <v>5210.0099999999993</v>
      </c>
      <c r="AJ27">
        <v>26</v>
      </c>
    </row>
    <row r="28" spans="1:36" x14ac:dyDescent="0.3">
      <c r="A28" t="s">
        <v>164</v>
      </c>
      <c r="B28" t="s">
        <v>168</v>
      </c>
      <c r="C28">
        <v>190774545</v>
      </c>
      <c r="E28" s="58" t="s">
        <v>173</v>
      </c>
      <c r="F28" s="43"/>
      <c r="G28" s="43"/>
      <c r="H28" s="43"/>
      <c r="I28" s="43"/>
      <c r="J28" s="43"/>
      <c r="K28" s="75"/>
      <c r="L28" s="43"/>
      <c r="M28" s="43"/>
      <c r="N28" s="43"/>
      <c r="O28" s="43"/>
      <c r="P28" s="43"/>
      <c r="Q28" s="43"/>
      <c r="R28" s="43"/>
      <c r="S28" s="43"/>
      <c r="T28" s="43"/>
      <c r="U28" s="43"/>
      <c r="V28" s="43"/>
      <c r="W28" s="43">
        <v>244.13</v>
      </c>
      <c r="X28" s="43"/>
      <c r="Y28" s="43"/>
      <c r="Z28" s="43"/>
      <c r="AA28" s="43"/>
      <c r="AB28" s="43"/>
      <c r="AC28" s="43"/>
      <c r="AD28" s="43"/>
      <c r="AE28" s="43"/>
      <c r="AF28" s="43"/>
      <c r="AG28" s="43">
        <v>48.83</v>
      </c>
      <c r="AH28" s="43">
        <v>292.95999999999998</v>
      </c>
      <c r="AI28" s="43">
        <f t="shared" si="0"/>
        <v>5502.9699999999993</v>
      </c>
      <c r="AJ28">
        <v>27</v>
      </c>
    </row>
    <row r="29" spans="1:36" x14ac:dyDescent="0.3">
      <c r="A29" t="s">
        <v>164</v>
      </c>
      <c r="B29" t="s">
        <v>168</v>
      </c>
      <c r="C29">
        <v>159255755</v>
      </c>
      <c r="D29">
        <v>752539027</v>
      </c>
      <c r="E29" t="s">
        <v>166</v>
      </c>
      <c r="F29" s="43"/>
      <c r="G29" s="43"/>
      <c r="H29" s="43"/>
      <c r="I29" s="43"/>
      <c r="J29" s="43">
        <v>15</v>
      </c>
      <c r="K29" s="75"/>
      <c r="L29" s="43"/>
      <c r="M29" s="43"/>
      <c r="N29" s="43"/>
      <c r="O29" s="43"/>
      <c r="P29" s="43"/>
      <c r="Q29" s="43"/>
      <c r="R29" s="43"/>
      <c r="S29" s="43"/>
      <c r="T29" s="43"/>
      <c r="U29" s="43"/>
      <c r="V29" s="43"/>
      <c r="W29" s="43"/>
      <c r="X29" s="43"/>
      <c r="Y29" s="43"/>
      <c r="Z29" s="43"/>
      <c r="AA29" s="43"/>
      <c r="AB29" s="43"/>
      <c r="AC29" s="43"/>
      <c r="AD29" s="43"/>
      <c r="AE29" s="43"/>
      <c r="AF29" s="43"/>
      <c r="AG29" s="43">
        <v>3</v>
      </c>
      <c r="AH29" s="43">
        <v>18</v>
      </c>
      <c r="AI29" s="43">
        <f t="shared" si="0"/>
        <v>5520.9699999999993</v>
      </c>
      <c r="AJ29">
        <v>28</v>
      </c>
    </row>
    <row r="30" spans="1:36" ht="28" x14ac:dyDescent="0.3">
      <c r="A30" t="s">
        <v>164</v>
      </c>
      <c r="B30" t="s">
        <v>168</v>
      </c>
      <c r="C30">
        <v>923436473</v>
      </c>
      <c r="E30" s="57" t="s">
        <v>167</v>
      </c>
      <c r="F30" s="43"/>
      <c r="G30" s="43"/>
      <c r="H30" s="43"/>
      <c r="I30" s="43"/>
      <c r="J30" s="43"/>
      <c r="K30" s="75"/>
      <c r="L30" s="43"/>
      <c r="M30" s="43"/>
      <c r="N30" s="43"/>
      <c r="O30" s="43"/>
      <c r="P30" s="43"/>
      <c r="Q30" s="43"/>
      <c r="R30" s="43"/>
      <c r="S30" s="43"/>
      <c r="T30" s="43"/>
      <c r="U30" s="43"/>
      <c r="V30" s="43"/>
      <c r="W30" s="43"/>
      <c r="X30" s="43"/>
      <c r="Y30" s="43"/>
      <c r="Z30" s="43"/>
      <c r="AA30" s="43"/>
      <c r="AB30" s="43"/>
      <c r="AC30" s="43"/>
      <c r="AD30" s="43">
        <v>21.59</v>
      </c>
      <c r="AE30" s="43"/>
      <c r="AF30" s="43"/>
      <c r="AG30" s="43"/>
      <c r="AH30" s="43">
        <v>21.59</v>
      </c>
      <c r="AI30" s="43">
        <f t="shared" si="0"/>
        <v>5542.5599999999995</v>
      </c>
      <c r="AJ30">
        <v>29</v>
      </c>
    </row>
    <row r="31" spans="1:36" x14ac:dyDescent="0.3">
      <c r="A31" t="s">
        <v>164</v>
      </c>
      <c r="B31" t="s">
        <v>168</v>
      </c>
      <c r="C31">
        <v>361071827</v>
      </c>
      <c r="D31">
        <v>977281769</v>
      </c>
      <c r="E31" s="57" t="s">
        <v>154</v>
      </c>
      <c r="F31" s="43"/>
      <c r="G31" s="43"/>
      <c r="H31" s="43"/>
      <c r="I31" s="43"/>
      <c r="J31" s="43"/>
      <c r="K31" s="75"/>
      <c r="L31" s="43"/>
      <c r="M31" s="43"/>
      <c r="N31" s="43"/>
      <c r="O31" s="43"/>
      <c r="P31" s="43">
        <v>11.99</v>
      </c>
      <c r="Q31" s="43"/>
      <c r="R31" s="43"/>
      <c r="S31" s="43"/>
      <c r="T31" s="43"/>
      <c r="U31" s="43"/>
      <c r="V31" s="43"/>
      <c r="W31" s="43"/>
      <c r="X31" s="43"/>
      <c r="Y31" s="43"/>
      <c r="Z31" s="43"/>
      <c r="AA31" s="43"/>
      <c r="AB31" s="43"/>
      <c r="AC31" s="43"/>
      <c r="AD31" s="43"/>
      <c r="AE31" s="43"/>
      <c r="AF31" s="43"/>
      <c r="AG31" s="43">
        <v>2.4</v>
      </c>
      <c r="AH31" s="43">
        <v>14.39</v>
      </c>
      <c r="AI31" s="43">
        <f t="shared" si="0"/>
        <v>5556.95</v>
      </c>
      <c r="AJ31">
        <v>30</v>
      </c>
    </row>
    <row r="32" spans="1:36" x14ac:dyDescent="0.3">
      <c r="A32" t="s">
        <v>176</v>
      </c>
      <c r="B32" s="58"/>
      <c r="C32" t="s">
        <v>177</v>
      </c>
      <c r="E32" s="57" t="s">
        <v>178</v>
      </c>
      <c r="F32" s="43"/>
      <c r="G32" s="43"/>
      <c r="H32" s="43"/>
      <c r="I32" s="43"/>
      <c r="J32" s="43"/>
      <c r="K32" s="75"/>
      <c r="L32" s="43"/>
      <c r="M32" s="43"/>
      <c r="N32" s="43"/>
      <c r="O32" s="43"/>
      <c r="P32" s="43"/>
      <c r="Q32" s="43"/>
      <c r="R32" s="43"/>
      <c r="S32" s="43"/>
      <c r="T32" s="43"/>
      <c r="U32" s="43"/>
      <c r="V32" s="43"/>
      <c r="W32" s="43"/>
      <c r="X32" s="43"/>
      <c r="Y32" s="43"/>
      <c r="Z32" s="43"/>
      <c r="AA32" s="43"/>
      <c r="AB32" s="43"/>
      <c r="AC32" s="43"/>
      <c r="AD32" s="43"/>
      <c r="AE32" s="43"/>
      <c r="AF32" s="43">
        <v>18</v>
      </c>
      <c r="AG32" s="43"/>
      <c r="AH32" s="43">
        <v>18</v>
      </c>
      <c r="AI32" s="43">
        <f t="shared" si="0"/>
        <v>5574.95</v>
      </c>
      <c r="AJ32">
        <v>31</v>
      </c>
    </row>
    <row r="33" spans="1:36" x14ac:dyDescent="0.3">
      <c r="A33" t="s">
        <v>188</v>
      </c>
      <c r="B33" t="s">
        <v>319</v>
      </c>
      <c r="C33">
        <v>18225930</v>
      </c>
      <c r="E33" s="57" t="s">
        <v>189</v>
      </c>
      <c r="F33" s="43">
        <v>454.26</v>
      </c>
      <c r="G33" s="43"/>
      <c r="H33" s="43"/>
      <c r="I33" s="43"/>
      <c r="J33" s="43"/>
      <c r="K33" s="75"/>
      <c r="L33" s="43"/>
      <c r="M33" s="43"/>
      <c r="N33" s="43"/>
      <c r="O33" s="43"/>
      <c r="P33" s="43"/>
      <c r="Q33" s="43"/>
      <c r="R33" s="43"/>
      <c r="S33" s="43"/>
      <c r="T33" s="43"/>
      <c r="U33" s="43"/>
      <c r="V33" s="43"/>
      <c r="W33" s="43"/>
      <c r="X33" s="43"/>
      <c r="Y33" s="43"/>
      <c r="Z33" s="43"/>
      <c r="AA33" s="43"/>
      <c r="AB33" s="43"/>
      <c r="AC33" s="43"/>
      <c r="AD33" s="43"/>
      <c r="AE33" s="43"/>
      <c r="AF33" s="43"/>
      <c r="AG33" s="43"/>
      <c r="AH33" s="43">
        <v>454.26</v>
      </c>
      <c r="AI33" s="43">
        <f t="shared" si="0"/>
        <v>6029.21</v>
      </c>
      <c r="AJ33">
        <v>32</v>
      </c>
    </row>
    <row r="34" spans="1:36" x14ac:dyDescent="0.3">
      <c r="A34" t="s">
        <v>190</v>
      </c>
      <c r="B34" t="s">
        <v>319</v>
      </c>
      <c r="C34">
        <v>886139680</v>
      </c>
      <c r="E34" s="57" t="s">
        <v>191</v>
      </c>
      <c r="F34" s="43">
        <v>454.26</v>
      </c>
      <c r="G34" s="43"/>
      <c r="H34" s="43"/>
      <c r="I34" s="43"/>
      <c r="J34" s="43"/>
      <c r="K34" s="75"/>
      <c r="L34" s="43"/>
      <c r="M34" s="43"/>
      <c r="N34" s="43"/>
      <c r="O34" s="43"/>
      <c r="P34" s="43"/>
      <c r="Q34" s="43"/>
      <c r="R34" s="43"/>
      <c r="S34" s="43"/>
      <c r="T34" s="43"/>
      <c r="U34" s="43"/>
      <c r="V34" s="43"/>
      <c r="W34" s="43"/>
      <c r="X34" s="43"/>
      <c r="Y34" s="43"/>
      <c r="Z34" s="43"/>
      <c r="AA34" s="43"/>
      <c r="AB34" s="43"/>
      <c r="AC34" s="43"/>
      <c r="AD34" s="43"/>
      <c r="AE34" s="43"/>
      <c r="AF34" s="43"/>
      <c r="AG34" s="43"/>
      <c r="AH34" s="43">
        <v>454.26</v>
      </c>
      <c r="AI34" s="43">
        <f t="shared" si="0"/>
        <v>6483.47</v>
      </c>
      <c r="AJ34">
        <v>33</v>
      </c>
    </row>
    <row r="35" spans="1:36" x14ac:dyDescent="0.3">
      <c r="A35" t="s">
        <v>192</v>
      </c>
      <c r="B35" t="s">
        <v>319</v>
      </c>
      <c r="C35">
        <v>953880111</v>
      </c>
      <c r="E35" s="57" t="s">
        <v>193</v>
      </c>
      <c r="F35" s="43">
        <v>9.8000000000000007</v>
      </c>
      <c r="G35" s="43"/>
      <c r="H35" s="43"/>
      <c r="I35" s="43"/>
      <c r="J35" s="43"/>
      <c r="K35" s="75"/>
      <c r="L35" s="43"/>
      <c r="M35" s="43"/>
      <c r="N35" s="43"/>
      <c r="O35" s="43"/>
      <c r="P35" s="43"/>
      <c r="Q35" s="43"/>
      <c r="R35" s="43"/>
      <c r="S35" s="43"/>
      <c r="T35" s="43"/>
      <c r="U35" s="43"/>
      <c r="V35" s="43"/>
      <c r="W35" s="43"/>
      <c r="X35" s="43"/>
      <c r="Y35" s="43"/>
      <c r="Z35" s="43"/>
      <c r="AA35" s="43"/>
      <c r="AB35" s="43"/>
      <c r="AC35" s="43"/>
      <c r="AD35" s="43"/>
      <c r="AE35" s="43"/>
      <c r="AF35" s="43"/>
      <c r="AG35" s="43"/>
      <c r="AH35" s="43">
        <v>9.8000000000000007</v>
      </c>
      <c r="AI35" s="43">
        <f t="shared" si="0"/>
        <v>6493.27</v>
      </c>
      <c r="AJ35">
        <v>34</v>
      </c>
    </row>
    <row r="36" spans="1:36" x14ac:dyDescent="0.3">
      <c r="A36" t="s">
        <v>192</v>
      </c>
      <c r="B36" t="s">
        <v>319</v>
      </c>
      <c r="C36">
        <v>750258036</v>
      </c>
      <c r="E36" s="57" t="s">
        <v>151</v>
      </c>
      <c r="F36" s="43"/>
      <c r="G36" s="43"/>
      <c r="H36" s="43"/>
      <c r="I36" s="43"/>
      <c r="J36" s="43"/>
      <c r="K36" s="75"/>
      <c r="L36" s="43"/>
      <c r="M36" s="43"/>
      <c r="N36" s="43"/>
      <c r="O36" s="43"/>
      <c r="P36" s="43"/>
      <c r="Q36" s="43"/>
      <c r="R36" s="43"/>
      <c r="S36" s="43"/>
      <c r="T36" s="43"/>
      <c r="U36" s="43"/>
      <c r="V36" s="43">
        <v>7.74</v>
      </c>
      <c r="W36" s="43"/>
      <c r="X36" s="43"/>
      <c r="Y36" s="43"/>
      <c r="Z36" s="43"/>
      <c r="AA36" s="43"/>
      <c r="AB36" s="43"/>
      <c r="AC36" s="43"/>
      <c r="AD36" s="43"/>
      <c r="AE36" s="43"/>
      <c r="AF36" s="43"/>
      <c r="AG36" s="43"/>
      <c r="AH36" s="43">
        <v>7.74</v>
      </c>
      <c r="AI36" s="43">
        <f t="shared" si="0"/>
        <v>6501.01</v>
      </c>
      <c r="AJ36">
        <v>35</v>
      </c>
    </row>
    <row r="37" spans="1:36" x14ac:dyDescent="0.3">
      <c r="A37" t="s">
        <v>192</v>
      </c>
      <c r="B37" t="s">
        <v>319</v>
      </c>
      <c r="C37">
        <v>553969324</v>
      </c>
      <c r="E37" s="57" t="s">
        <v>194</v>
      </c>
      <c r="F37" s="43"/>
      <c r="G37" s="43">
        <v>32</v>
      </c>
      <c r="H37" s="43"/>
      <c r="I37" s="43"/>
      <c r="J37" s="43"/>
      <c r="K37" s="75"/>
      <c r="L37" s="43"/>
      <c r="M37" s="43"/>
      <c r="N37" s="43"/>
      <c r="O37" s="43"/>
      <c r="P37" s="43"/>
      <c r="Q37" s="43"/>
      <c r="R37" s="43"/>
      <c r="S37" s="43"/>
      <c r="T37" s="43"/>
      <c r="U37" s="43"/>
      <c r="V37" s="43"/>
      <c r="W37" s="43"/>
      <c r="X37" s="43"/>
      <c r="Y37" s="43"/>
      <c r="Z37" s="43"/>
      <c r="AA37" s="43"/>
      <c r="AB37" s="43"/>
      <c r="AC37" s="43"/>
      <c r="AD37" s="43"/>
      <c r="AE37" s="43"/>
      <c r="AF37" s="43"/>
      <c r="AG37" s="43"/>
      <c r="AH37" s="43">
        <v>32</v>
      </c>
      <c r="AI37" s="43">
        <f t="shared" si="0"/>
        <v>6533.01</v>
      </c>
      <c r="AJ37">
        <v>36</v>
      </c>
    </row>
    <row r="38" spans="1:36" x14ac:dyDescent="0.3">
      <c r="A38" t="s">
        <v>192</v>
      </c>
      <c r="B38" t="s">
        <v>319</v>
      </c>
      <c r="C38">
        <v>562155242</v>
      </c>
      <c r="D38">
        <v>243217042</v>
      </c>
      <c r="E38" s="57" t="s">
        <v>195</v>
      </c>
      <c r="F38" s="43"/>
      <c r="G38" s="43"/>
      <c r="H38" s="43"/>
      <c r="I38" s="43"/>
      <c r="J38" s="43"/>
      <c r="K38" s="75"/>
      <c r="L38" s="43"/>
      <c r="M38" s="43"/>
      <c r="N38" s="43"/>
      <c r="O38" s="43"/>
      <c r="P38" s="43"/>
      <c r="Q38" s="43"/>
      <c r="R38" s="43"/>
      <c r="S38" s="43"/>
      <c r="T38" s="43"/>
      <c r="U38" s="43"/>
      <c r="V38" s="43"/>
      <c r="W38" s="43">
        <v>244.13</v>
      </c>
      <c r="X38" s="43"/>
      <c r="Y38" s="43"/>
      <c r="Z38" s="43"/>
      <c r="AA38" s="43"/>
      <c r="AB38" s="43"/>
      <c r="AC38" s="43"/>
      <c r="AD38" s="43"/>
      <c r="AE38" s="43"/>
      <c r="AF38" s="43"/>
      <c r="AG38" s="43">
        <v>48.83</v>
      </c>
      <c r="AH38" s="43">
        <v>292.95999999999998</v>
      </c>
      <c r="AI38" s="43">
        <f t="shared" si="0"/>
        <v>6825.97</v>
      </c>
      <c r="AJ38">
        <v>37</v>
      </c>
    </row>
    <row r="39" spans="1:36" x14ac:dyDescent="0.3">
      <c r="A39" t="s">
        <v>192</v>
      </c>
      <c r="B39" t="s">
        <v>319</v>
      </c>
      <c r="C39">
        <v>835868686</v>
      </c>
      <c r="D39">
        <v>243217042</v>
      </c>
      <c r="E39" s="57" t="s">
        <v>196</v>
      </c>
      <c r="F39" s="43"/>
      <c r="G39" s="43"/>
      <c r="H39" s="43"/>
      <c r="I39" s="43"/>
      <c r="J39" s="43"/>
      <c r="K39" s="75"/>
      <c r="L39" s="43"/>
      <c r="M39" s="43"/>
      <c r="N39" s="43"/>
      <c r="O39" s="43"/>
      <c r="P39" s="43"/>
      <c r="Q39" s="43"/>
      <c r="R39" s="43"/>
      <c r="S39" s="43"/>
      <c r="T39" s="43"/>
      <c r="U39" s="43"/>
      <c r="V39" s="43"/>
      <c r="W39" s="43">
        <v>244.13</v>
      </c>
      <c r="X39" s="43"/>
      <c r="Y39" s="43"/>
      <c r="Z39" s="43"/>
      <c r="AA39" s="43"/>
      <c r="AB39" s="43"/>
      <c r="AC39" s="43"/>
      <c r="AD39" s="43"/>
      <c r="AE39" s="43"/>
      <c r="AF39" s="43"/>
      <c r="AG39" s="43">
        <v>48.83</v>
      </c>
      <c r="AH39" s="43">
        <v>292.95999999999998</v>
      </c>
      <c r="AI39" s="43">
        <f t="shared" si="0"/>
        <v>7118.93</v>
      </c>
      <c r="AJ39">
        <v>38</v>
      </c>
    </row>
    <row r="40" spans="1:36" x14ac:dyDescent="0.3">
      <c r="A40" t="s">
        <v>192</v>
      </c>
      <c r="B40" t="s">
        <v>319</v>
      </c>
      <c r="C40">
        <v>297667861</v>
      </c>
      <c r="D40">
        <v>243217042</v>
      </c>
      <c r="E40" s="57" t="s">
        <v>197</v>
      </c>
      <c r="F40" s="43"/>
      <c r="G40" s="43"/>
      <c r="H40" s="43"/>
      <c r="I40" s="43"/>
      <c r="J40" s="43"/>
      <c r="K40" s="75"/>
      <c r="L40" s="43"/>
      <c r="M40" s="43"/>
      <c r="N40" s="43"/>
      <c r="O40" s="43"/>
      <c r="P40" s="43"/>
      <c r="Q40" s="43"/>
      <c r="R40" s="43"/>
      <c r="S40" s="43"/>
      <c r="T40" s="43"/>
      <c r="U40" s="43"/>
      <c r="V40" s="43"/>
      <c r="W40" s="43">
        <v>244.13</v>
      </c>
      <c r="X40" s="43"/>
      <c r="Y40" s="43"/>
      <c r="Z40" s="43"/>
      <c r="AA40" s="43"/>
      <c r="AB40" s="43"/>
      <c r="AC40" s="43"/>
      <c r="AD40" s="43"/>
      <c r="AE40" s="43"/>
      <c r="AF40" s="43"/>
      <c r="AG40" s="43">
        <v>48.83</v>
      </c>
      <c r="AH40" s="43">
        <v>292.95999999999998</v>
      </c>
      <c r="AI40" s="43">
        <f t="shared" si="0"/>
        <v>7411.89</v>
      </c>
      <c r="AJ40">
        <v>39</v>
      </c>
    </row>
    <row r="41" spans="1:36" x14ac:dyDescent="0.3">
      <c r="A41" t="s">
        <v>192</v>
      </c>
      <c r="B41" t="s">
        <v>319</v>
      </c>
      <c r="C41">
        <v>332029261</v>
      </c>
      <c r="D41">
        <v>752539027</v>
      </c>
      <c r="E41" s="57" t="s">
        <v>198</v>
      </c>
      <c r="F41" s="43"/>
      <c r="G41" s="43"/>
      <c r="H41" s="43"/>
      <c r="I41" s="43"/>
      <c r="J41" s="43">
        <v>15</v>
      </c>
      <c r="K41" s="75"/>
      <c r="L41" s="43"/>
      <c r="M41" s="43"/>
      <c r="N41" s="43"/>
      <c r="O41" s="43"/>
      <c r="P41" s="43"/>
      <c r="Q41" s="43"/>
      <c r="R41" s="43"/>
      <c r="S41" s="43"/>
      <c r="T41" s="43"/>
      <c r="U41" s="43"/>
      <c r="V41" s="43"/>
      <c r="W41" s="43"/>
      <c r="X41" s="43"/>
      <c r="Y41" s="43"/>
      <c r="Z41" s="43"/>
      <c r="AA41" s="43"/>
      <c r="AB41" s="43"/>
      <c r="AC41" s="43"/>
      <c r="AD41" s="43"/>
      <c r="AE41" s="43"/>
      <c r="AF41" s="43"/>
      <c r="AG41" s="43">
        <v>3</v>
      </c>
      <c r="AH41" s="43">
        <v>18</v>
      </c>
      <c r="AI41" s="43">
        <f t="shared" si="0"/>
        <v>7429.89</v>
      </c>
      <c r="AJ41">
        <v>40</v>
      </c>
    </row>
    <row r="42" spans="1:36" x14ac:dyDescent="0.3">
      <c r="A42" t="s">
        <v>192</v>
      </c>
      <c r="B42" t="s">
        <v>319</v>
      </c>
      <c r="C42">
        <v>460431050</v>
      </c>
      <c r="D42">
        <v>373142903</v>
      </c>
      <c r="E42" s="57" t="s">
        <v>199</v>
      </c>
      <c r="F42" s="43"/>
      <c r="G42" s="43"/>
      <c r="H42" s="43"/>
      <c r="I42" s="43"/>
      <c r="J42" s="43"/>
      <c r="K42" s="75"/>
      <c r="L42" s="43"/>
      <c r="M42" s="43"/>
      <c r="N42" s="43"/>
      <c r="O42" s="43"/>
      <c r="P42" s="43">
        <v>11.99</v>
      </c>
      <c r="Q42" s="43"/>
      <c r="R42" s="43"/>
      <c r="S42" s="43"/>
      <c r="T42" s="43"/>
      <c r="U42" s="43"/>
      <c r="V42" s="43"/>
      <c r="W42" s="43"/>
      <c r="X42" s="43"/>
      <c r="Y42" s="43"/>
      <c r="Z42" s="43"/>
      <c r="AA42" s="43"/>
      <c r="AB42" s="43"/>
      <c r="AC42" s="43"/>
      <c r="AD42" s="43"/>
      <c r="AE42" s="43"/>
      <c r="AF42" s="43"/>
      <c r="AG42" s="43">
        <v>2.4</v>
      </c>
      <c r="AH42" s="43">
        <v>14.39</v>
      </c>
      <c r="AI42" s="43">
        <f t="shared" si="0"/>
        <v>7444.2800000000007</v>
      </c>
      <c r="AJ42">
        <v>41</v>
      </c>
    </row>
    <row r="43" spans="1:36" x14ac:dyDescent="0.3">
      <c r="A43" t="s">
        <v>192</v>
      </c>
      <c r="B43" t="s">
        <v>321</v>
      </c>
      <c r="C43">
        <v>434838267</v>
      </c>
      <c r="E43" s="57" t="s">
        <v>200</v>
      </c>
      <c r="F43" s="43"/>
      <c r="G43" s="43"/>
      <c r="H43" s="43"/>
      <c r="I43" s="43">
        <v>59.99</v>
      </c>
      <c r="J43" s="43"/>
      <c r="K43" s="75"/>
      <c r="L43" s="43"/>
      <c r="M43" s="43"/>
      <c r="N43" s="43"/>
      <c r="O43" s="43"/>
      <c r="P43" s="43"/>
      <c r="Q43" s="43"/>
      <c r="R43" s="43"/>
      <c r="S43" s="43"/>
      <c r="T43" s="43"/>
      <c r="U43" s="43"/>
      <c r="V43" s="43"/>
      <c r="W43" s="43"/>
      <c r="X43" s="43"/>
      <c r="Y43" s="43"/>
      <c r="Z43" s="43"/>
      <c r="AA43" s="43"/>
      <c r="AB43" s="43"/>
      <c r="AC43" s="43"/>
      <c r="AD43" s="43"/>
      <c r="AE43" s="43"/>
      <c r="AF43" s="43"/>
      <c r="AG43" s="43"/>
      <c r="AH43" s="43">
        <v>59.99</v>
      </c>
      <c r="AI43" s="43">
        <f t="shared" si="0"/>
        <v>7504.27</v>
      </c>
      <c r="AJ43">
        <v>42</v>
      </c>
    </row>
    <row r="44" spans="1:36" x14ac:dyDescent="0.3">
      <c r="A44" t="s">
        <v>205</v>
      </c>
      <c r="B44" t="s">
        <v>320</v>
      </c>
      <c r="C44">
        <v>507773857</v>
      </c>
      <c r="E44" s="57" t="s">
        <v>206</v>
      </c>
      <c r="F44" s="43"/>
      <c r="G44" s="43"/>
      <c r="H44" s="43"/>
      <c r="I44" s="43"/>
      <c r="J44" s="43"/>
      <c r="K44" s="75">
        <v>1935</v>
      </c>
      <c r="L44" s="43"/>
      <c r="M44" s="43"/>
      <c r="N44" s="43"/>
      <c r="O44" s="43"/>
      <c r="P44" s="43"/>
      <c r="Q44" s="43"/>
      <c r="R44" s="43"/>
      <c r="S44" s="43"/>
      <c r="T44" s="43"/>
      <c r="U44" s="43"/>
      <c r="V44" s="43"/>
      <c r="W44" s="43"/>
      <c r="X44" s="43"/>
      <c r="Y44" s="43"/>
      <c r="Z44" s="43"/>
      <c r="AA44" s="43"/>
      <c r="AB44" s="43"/>
      <c r="AC44" s="43"/>
      <c r="AD44" s="43"/>
      <c r="AE44" s="43"/>
      <c r="AF44" s="43"/>
      <c r="AG44" s="43"/>
      <c r="AH44" s="43">
        <v>1935</v>
      </c>
      <c r="AI44" s="43">
        <f t="shared" si="0"/>
        <v>9439.27</v>
      </c>
      <c r="AJ44">
        <v>43</v>
      </c>
    </row>
    <row r="45" spans="1:36" x14ac:dyDescent="0.3">
      <c r="A45" t="s">
        <v>202</v>
      </c>
      <c r="B45" t="s">
        <v>320</v>
      </c>
      <c r="C45">
        <v>692446884</v>
      </c>
      <c r="D45">
        <v>206620539</v>
      </c>
      <c r="E45" s="57" t="s">
        <v>203</v>
      </c>
      <c r="F45" s="43"/>
      <c r="G45" s="43"/>
      <c r="H45" s="43"/>
      <c r="I45" s="43"/>
      <c r="J45" s="43"/>
      <c r="K45" s="75">
        <v>149</v>
      </c>
      <c r="L45" s="43"/>
      <c r="M45" s="43"/>
      <c r="N45" s="43"/>
      <c r="O45" s="43"/>
      <c r="P45" s="43"/>
      <c r="Q45" s="43"/>
      <c r="R45" s="43"/>
      <c r="S45" s="43"/>
      <c r="T45" s="43"/>
      <c r="U45" s="43"/>
      <c r="V45" s="43"/>
      <c r="W45" s="43"/>
      <c r="X45" s="43"/>
      <c r="Y45" s="43"/>
      <c r="Z45" s="43"/>
      <c r="AA45" s="43"/>
      <c r="AB45" s="43"/>
      <c r="AC45" s="43"/>
      <c r="AD45" s="43"/>
      <c r="AE45" s="43"/>
      <c r="AF45" s="43"/>
      <c r="AG45" s="43">
        <v>29.8</v>
      </c>
      <c r="AH45" s="43">
        <v>178.8</v>
      </c>
      <c r="AI45" s="43">
        <f t="shared" si="0"/>
        <v>9618.07</v>
      </c>
      <c r="AJ45">
        <v>44</v>
      </c>
    </row>
    <row r="46" spans="1:36" s="58" customFormat="1" x14ac:dyDescent="0.3">
      <c r="A46" s="58" t="s">
        <v>202</v>
      </c>
      <c r="B46" s="58" t="s">
        <v>322</v>
      </c>
      <c r="C46" s="58">
        <v>569315478</v>
      </c>
      <c r="E46" s="76" t="s">
        <v>204</v>
      </c>
      <c r="F46" s="75"/>
      <c r="G46" s="75"/>
      <c r="H46" s="75"/>
      <c r="I46" s="75"/>
      <c r="J46" s="75"/>
      <c r="K46" s="75"/>
      <c r="L46" s="75"/>
      <c r="M46" s="75"/>
      <c r="N46" s="75"/>
      <c r="O46" s="75"/>
      <c r="P46" s="75"/>
      <c r="Q46" s="75"/>
      <c r="R46" s="75"/>
      <c r="S46" s="75"/>
      <c r="T46" s="75"/>
      <c r="U46" s="75"/>
      <c r="V46" s="75"/>
      <c r="W46" s="75"/>
      <c r="X46" s="75"/>
      <c r="Y46" s="75"/>
      <c r="Z46" s="75"/>
      <c r="AA46" s="75"/>
      <c r="AB46" s="75">
        <v>100</v>
      </c>
      <c r="AC46" s="75"/>
      <c r="AD46" s="75"/>
      <c r="AE46" s="75"/>
      <c r="AF46" s="75"/>
      <c r="AG46" s="75"/>
      <c r="AH46" s="75">
        <v>100</v>
      </c>
      <c r="AI46" s="75">
        <f t="shared" si="0"/>
        <v>9718.07</v>
      </c>
      <c r="AJ46" s="58">
        <v>45</v>
      </c>
    </row>
    <row r="47" spans="1:36" x14ac:dyDescent="0.3">
      <c r="A47" t="s">
        <v>212</v>
      </c>
      <c r="B47" s="58" t="s">
        <v>169</v>
      </c>
      <c r="C47">
        <v>417084003</v>
      </c>
      <c r="D47">
        <v>6082087252</v>
      </c>
      <c r="E47" s="57" t="s">
        <v>242</v>
      </c>
      <c r="F47" s="43"/>
      <c r="G47" s="43"/>
      <c r="H47" s="43"/>
      <c r="I47" s="43"/>
      <c r="J47" s="43"/>
      <c r="K47" s="75">
        <v>936</v>
      </c>
      <c r="L47" s="43"/>
      <c r="M47" s="43"/>
      <c r="N47" s="43"/>
      <c r="O47" s="43"/>
      <c r="P47" s="43"/>
      <c r="Q47" s="43"/>
      <c r="R47" s="43"/>
      <c r="S47" s="43"/>
      <c r="T47" s="43"/>
      <c r="U47" s="43"/>
      <c r="V47" s="43"/>
      <c r="W47" s="43"/>
      <c r="X47" s="43"/>
      <c r="Y47" s="43"/>
      <c r="Z47" s="43"/>
      <c r="AA47" s="43"/>
      <c r="AB47" s="43"/>
      <c r="AC47" s="43"/>
      <c r="AD47" s="43"/>
      <c r="AE47" s="43"/>
      <c r="AF47" s="43"/>
      <c r="AG47" s="43"/>
      <c r="AH47" s="43">
        <v>936</v>
      </c>
      <c r="AI47" s="43">
        <f t="shared" si="0"/>
        <v>10654.07</v>
      </c>
      <c r="AJ47">
        <v>46</v>
      </c>
    </row>
    <row r="48" spans="1:36" x14ac:dyDescent="0.3">
      <c r="A48" t="s">
        <v>213</v>
      </c>
      <c r="B48" t="s">
        <v>320</v>
      </c>
      <c r="C48">
        <v>53554262</v>
      </c>
      <c r="E48" s="57" t="s">
        <v>214</v>
      </c>
      <c r="F48" s="43">
        <v>454.26</v>
      </c>
      <c r="G48" s="43"/>
      <c r="H48" s="43"/>
      <c r="I48" s="43"/>
      <c r="J48" s="43"/>
      <c r="K48" s="75"/>
      <c r="L48" s="43"/>
      <c r="M48" s="43"/>
      <c r="N48" s="43"/>
      <c r="O48" s="43"/>
      <c r="P48" s="43"/>
      <c r="Q48" s="43"/>
      <c r="R48" s="43"/>
      <c r="S48" s="43"/>
      <c r="T48" s="43"/>
      <c r="U48" s="43"/>
      <c r="V48" s="43"/>
      <c r="W48" s="43"/>
      <c r="X48" s="43"/>
      <c r="Y48" s="43"/>
      <c r="Z48" s="43"/>
      <c r="AA48" s="43"/>
      <c r="AB48" s="43"/>
      <c r="AC48" s="43"/>
      <c r="AD48" s="43"/>
      <c r="AE48" s="43"/>
      <c r="AF48" s="43"/>
      <c r="AG48" s="43"/>
      <c r="AH48" s="43">
        <v>454.26</v>
      </c>
      <c r="AI48" s="43">
        <f t="shared" si="0"/>
        <v>11108.33</v>
      </c>
      <c r="AJ48">
        <v>47</v>
      </c>
    </row>
    <row r="49" spans="1:36" x14ac:dyDescent="0.3">
      <c r="A49" t="s">
        <v>215</v>
      </c>
      <c r="B49" t="s">
        <v>320</v>
      </c>
      <c r="C49">
        <v>682050161</v>
      </c>
      <c r="E49" s="57" t="s">
        <v>216</v>
      </c>
      <c r="F49" s="43"/>
      <c r="G49" s="43"/>
      <c r="H49" s="43"/>
      <c r="I49" s="43"/>
      <c r="J49" s="43"/>
      <c r="K49" s="75"/>
      <c r="L49" s="43"/>
      <c r="M49" s="43"/>
      <c r="N49" s="43"/>
      <c r="O49" s="43"/>
      <c r="P49" s="43"/>
      <c r="Q49" s="43"/>
      <c r="R49" s="43"/>
      <c r="S49" s="43"/>
      <c r="T49" s="43"/>
      <c r="U49" s="43"/>
      <c r="V49" s="43">
        <v>7.74</v>
      </c>
      <c r="W49" s="43"/>
      <c r="X49" s="43"/>
      <c r="Y49" s="43"/>
      <c r="Z49" s="43"/>
      <c r="AA49" s="43"/>
      <c r="AB49" s="43"/>
      <c r="AC49" s="43"/>
      <c r="AD49" s="43"/>
      <c r="AE49" s="43"/>
      <c r="AF49" s="43"/>
      <c r="AG49" s="43"/>
      <c r="AH49" s="43">
        <v>7.74</v>
      </c>
      <c r="AI49" s="43">
        <f t="shared" si="0"/>
        <v>11116.07</v>
      </c>
      <c r="AJ49">
        <v>48</v>
      </c>
    </row>
    <row r="50" spans="1:36" x14ac:dyDescent="0.3">
      <c r="A50" t="s">
        <v>215</v>
      </c>
      <c r="B50" t="s">
        <v>320</v>
      </c>
      <c r="C50">
        <v>51994304</v>
      </c>
      <c r="E50" s="57" t="s">
        <v>217</v>
      </c>
      <c r="F50" s="43"/>
      <c r="G50" s="43">
        <v>16</v>
      </c>
      <c r="H50" s="43"/>
      <c r="I50" s="43"/>
      <c r="J50" s="43"/>
      <c r="K50" s="75"/>
      <c r="L50" s="43"/>
      <c r="M50" s="43"/>
      <c r="N50" s="43"/>
      <c r="O50" s="43"/>
      <c r="P50" s="43"/>
      <c r="Q50" s="43"/>
      <c r="R50" s="43"/>
      <c r="S50" s="43"/>
      <c r="T50" s="43"/>
      <c r="U50" s="43"/>
      <c r="V50" s="43"/>
      <c r="W50" s="43"/>
      <c r="X50" s="43"/>
      <c r="Y50" s="43"/>
      <c r="Z50" s="43"/>
      <c r="AA50" s="43"/>
      <c r="AB50" s="43"/>
      <c r="AC50" s="43"/>
      <c r="AD50" s="43"/>
      <c r="AE50" s="43"/>
      <c r="AF50" s="43"/>
      <c r="AG50" s="43"/>
      <c r="AH50" s="43">
        <v>16</v>
      </c>
      <c r="AI50" s="43">
        <f t="shared" si="0"/>
        <v>11132.07</v>
      </c>
      <c r="AJ50">
        <v>49</v>
      </c>
    </row>
    <row r="51" spans="1:36" x14ac:dyDescent="0.3">
      <c r="A51" t="s">
        <v>215</v>
      </c>
      <c r="B51" t="s">
        <v>320</v>
      </c>
      <c r="C51">
        <v>633609699</v>
      </c>
      <c r="D51">
        <v>752539027</v>
      </c>
      <c r="E51" s="57" t="s">
        <v>218</v>
      </c>
      <c r="F51" s="43"/>
      <c r="G51" s="43"/>
      <c r="H51" s="43"/>
      <c r="I51" s="43"/>
      <c r="J51" s="43">
        <v>15</v>
      </c>
      <c r="K51" s="75"/>
      <c r="L51" s="43"/>
      <c r="M51" s="43"/>
      <c r="N51" s="43"/>
      <c r="O51" s="43"/>
      <c r="P51" s="43"/>
      <c r="Q51" s="43"/>
      <c r="R51" s="43"/>
      <c r="S51" s="43"/>
      <c r="T51" s="43"/>
      <c r="U51" s="43"/>
      <c r="V51" s="43"/>
      <c r="W51" s="43"/>
      <c r="X51" s="43"/>
      <c r="Y51" s="43"/>
      <c r="Z51" s="43"/>
      <c r="AA51" s="43"/>
      <c r="AB51" s="43"/>
      <c r="AC51" s="43"/>
      <c r="AD51" s="43"/>
      <c r="AE51" s="43"/>
      <c r="AF51" s="43"/>
      <c r="AG51" s="43">
        <v>3</v>
      </c>
      <c r="AH51" s="43">
        <v>18</v>
      </c>
      <c r="AI51" s="43">
        <f>SUM(AI50+AH51)</f>
        <v>11150.07</v>
      </c>
      <c r="AJ51">
        <v>50</v>
      </c>
    </row>
    <row r="52" spans="1:36" x14ac:dyDescent="0.3">
      <c r="A52" t="s">
        <v>215</v>
      </c>
      <c r="B52" t="s">
        <v>320</v>
      </c>
      <c r="C52">
        <v>127111094</v>
      </c>
      <c r="D52">
        <v>752539027</v>
      </c>
      <c r="E52" s="57" t="s">
        <v>219</v>
      </c>
      <c r="F52" s="43"/>
      <c r="G52" s="43"/>
      <c r="H52" s="43"/>
      <c r="I52" s="43"/>
      <c r="J52" s="43">
        <v>15</v>
      </c>
      <c r="K52" s="75"/>
      <c r="L52" s="43"/>
      <c r="M52" s="43"/>
      <c r="N52" s="43"/>
      <c r="O52" s="43"/>
      <c r="P52" s="43"/>
      <c r="Q52" s="43"/>
      <c r="R52" s="43"/>
      <c r="S52" s="43"/>
      <c r="T52" s="43"/>
      <c r="U52" s="43"/>
      <c r="V52" s="43"/>
      <c r="W52" s="43"/>
      <c r="X52" s="43"/>
      <c r="Y52" s="43"/>
      <c r="Z52" s="43"/>
      <c r="AA52" s="43"/>
      <c r="AB52" s="43"/>
      <c r="AC52" s="43"/>
      <c r="AD52" s="43"/>
      <c r="AE52" s="43"/>
      <c r="AF52" s="43"/>
      <c r="AG52" s="43">
        <v>3</v>
      </c>
      <c r="AH52" s="43">
        <v>18</v>
      </c>
      <c r="AI52" s="43">
        <f t="shared" si="0"/>
        <v>11168.07</v>
      </c>
      <c r="AJ52">
        <v>51</v>
      </c>
    </row>
    <row r="53" spans="1:36" x14ac:dyDescent="0.3">
      <c r="A53" t="s">
        <v>215</v>
      </c>
      <c r="B53" t="s">
        <v>320</v>
      </c>
      <c r="C53">
        <v>397198357</v>
      </c>
      <c r="D53">
        <v>373142903</v>
      </c>
      <c r="E53" s="57" t="s">
        <v>220</v>
      </c>
      <c r="F53" s="43"/>
      <c r="G53" s="43"/>
      <c r="H53" s="43"/>
      <c r="I53" s="43"/>
      <c r="J53" s="43"/>
      <c r="K53" s="75"/>
      <c r="L53" s="43"/>
      <c r="M53" s="43"/>
      <c r="N53" s="43"/>
      <c r="O53" s="43"/>
      <c r="P53" s="43">
        <v>11.99</v>
      </c>
      <c r="Q53" s="43"/>
      <c r="R53" s="43"/>
      <c r="S53" s="43"/>
      <c r="T53" s="43"/>
      <c r="U53" s="43"/>
      <c r="V53" s="43"/>
      <c r="W53" s="43"/>
      <c r="X53" s="43"/>
      <c r="Y53" s="43"/>
      <c r="Z53" s="43"/>
      <c r="AA53" s="43"/>
      <c r="AB53" s="43"/>
      <c r="AC53" s="43"/>
      <c r="AD53" s="43"/>
      <c r="AE53" s="43"/>
      <c r="AF53" s="43"/>
      <c r="AG53" s="43">
        <v>2.4</v>
      </c>
      <c r="AH53" s="43">
        <v>14.39</v>
      </c>
      <c r="AI53" s="43">
        <f t="shared" si="0"/>
        <v>11182.46</v>
      </c>
      <c r="AJ53">
        <v>52</v>
      </c>
    </row>
    <row r="54" spans="1:36" x14ac:dyDescent="0.3">
      <c r="A54" t="s">
        <v>215</v>
      </c>
      <c r="B54" t="s">
        <v>320</v>
      </c>
      <c r="C54">
        <v>950495083</v>
      </c>
      <c r="E54" s="57" t="s">
        <v>243</v>
      </c>
      <c r="F54" s="43"/>
      <c r="G54" s="43"/>
      <c r="H54" s="43"/>
      <c r="I54" s="43"/>
      <c r="J54" s="43"/>
      <c r="K54" s="75"/>
      <c r="L54" s="43"/>
      <c r="M54" s="43"/>
      <c r="N54" s="43"/>
      <c r="O54" s="43"/>
      <c r="P54" s="43"/>
      <c r="Q54" s="43"/>
      <c r="R54" s="43"/>
      <c r="S54" s="43"/>
      <c r="T54" s="43"/>
      <c r="U54" s="43"/>
      <c r="V54" s="43"/>
      <c r="W54" s="43"/>
      <c r="X54" s="43"/>
      <c r="Y54" s="43"/>
      <c r="Z54" s="43">
        <v>10</v>
      </c>
      <c r="AA54" s="43"/>
      <c r="AB54" s="43"/>
      <c r="AC54" s="43"/>
      <c r="AD54" s="43"/>
      <c r="AE54" s="43"/>
      <c r="AF54" s="43"/>
      <c r="AG54" s="43"/>
      <c r="AH54" s="43">
        <v>10</v>
      </c>
      <c r="AI54" s="43">
        <f t="shared" si="0"/>
        <v>11192.46</v>
      </c>
      <c r="AJ54">
        <v>53</v>
      </c>
    </row>
    <row r="55" spans="1:36" x14ac:dyDescent="0.3">
      <c r="A55" t="s">
        <v>215</v>
      </c>
      <c r="B55" t="s">
        <v>320</v>
      </c>
      <c r="C55">
        <v>518557911</v>
      </c>
      <c r="D55">
        <v>440498250</v>
      </c>
      <c r="E55" s="57" t="s">
        <v>221</v>
      </c>
      <c r="F55" s="43"/>
      <c r="G55" s="43"/>
      <c r="H55" s="43"/>
      <c r="I55" s="43"/>
      <c r="J55" s="43"/>
      <c r="K55" s="75"/>
      <c r="L55" s="43"/>
      <c r="M55" s="43"/>
      <c r="N55" s="43"/>
      <c r="O55" s="43"/>
      <c r="P55" s="43"/>
      <c r="Q55" s="43"/>
      <c r="R55" s="43"/>
      <c r="S55" s="43"/>
      <c r="T55" s="43"/>
      <c r="U55" s="43">
        <v>200</v>
      </c>
      <c r="V55" s="43"/>
      <c r="W55" s="43"/>
      <c r="X55" s="43"/>
      <c r="Y55" s="43"/>
      <c r="Z55" s="43"/>
      <c r="AA55" s="43"/>
      <c r="AB55" s="43"/>
      <c r="AC55" s="43"/>
      <c r="AD55" s="43"/>
      <c r="AE55" s="43"/>
      <c r="AF55" s="43"/>
      <c r="AG55" s="43">
        <v>40</v>
      </c>
      <c r="AH55" s="43">
        <v>240</v>
      </c>
      <c r="AI55" s="43">
        <f t="shared" si="0"/>
        <v>11432.46</v>
      </c>
      <c r="AJ55">
        <v>54</v>
      </c>
    </row>
    <row r="56" spans="1:36" x14ac:dyDescent="0.3">
      <c r="A56" t="s">
        <v>222</v>
      </c>
      <c r="B56" s="58" t="s">
        <v>324</v>
      </c>
      <c r="C56" t="s">
        <v>177</v>
      </c>
      <c r="E56" s="57" t="s">
        <v>223</v>
      </c>
      <c r="F56" s="43"/>
      <c r="G56" s="43"/>
      <c r="H56" s="43"/>
      <c r="I56" s="43"/>
      <c r="J56" s="43"/>
      <c r="K56" s="75"/>
      <c r="L56" s="43"/>
      <c r="M56" s="43"/>
      <c r="N56" s="43"/>
      <c r="O56" s="43"/>
      <c r="P56" s="43"/>
      <c r="Q56" s="43"/>
      <c r="R56" s="43"/>
      <c r="S56" s="43"/>
      <c r="T56" s="43"/>
      <c r="U56" s="43"/>
      <c r="V56" s="43"/>
      <c r="W56" s="43"/>
      <c r="X56" s="43"/>
      <c r="Y56" s="43"/>
      <c r="Z56" s="43"/>
      <c r="AA56" s="43"/>
      <c r="AB56" s="43"/>
      <c r="AC56" s="43"/>
      <c r="AD56" s="43"/>
      <c r="AE56" s="43"/>
      <c r="AF56" s="43">
        <v>18</v>
      </c>
      <c r="AG56" s="43"/>
      <c r="AH56" s="43">
        <v>18</v>
      </c>
      <c r="AI56" s="43">
        <f t="shared" si="0"/>
        <v>11450.46</v>
      </c>
      <c r="AJ56">
        <v>55</v>
      </c>
    </row>
    <row r="57" spans="1:36" x14ac:dyDescent="0.3">
      <c r="A57" t="s">
        <v>224</v>
      </c>
      <c r="B57" t="s">
        <v>324</v>
      </c>
      <c r="C57">
        <v>802461604</v>
      </c>
      <c r="E57" s="57" t="s">
        <v>225</v>
      </c>
      <c r="F57" s="43">
        <v>454.26</v>
      </c>
      <c r="G57" s="43"/>
      <c r="H57" s="43"/>
      <c r="I57" s="43"/>
      <c r="J57" s="43"/>
      <c r="K57" s="75"/>
      <c r="L57" s="43"/>
      <c r="M57" s="43"/>
      <c r="N57" s="43"/>
      <c r="O57" s="43"/>
      <c r="P57" s="43"/>
      <c r="Q57" s="43"/>
      <c r="R57" s="43"/>
      <c r="S57" s="43"/>
      <c r="T57" s="43"/>
      <c r="U57" s="43"/>
      <c r="V57" s="43"/>
      <c r="W57" s="43"/>
      <c r="X57" s="43"/>
      <c r="Y57" s="43"/>
      <c r="Z57" s="43"/>
      <c r="AA57" s="43"/>
      <c r="AB57" s="43"/>
      <c r="AC57" s="43"/>
      <c r="AD57" s="43"/>
      <c r="AE57" s="43"/>
      <c r="AF57" s="43"/>
      <c r="AG57" s="43"/>
      <c r="AH57" s="43">
        <v>454.26</v>
      </c>
      <c r="AI57" s="43">
        <f t="shared" si="0"/>
        <v>11904.72</v>
      </c>
      <c r="AJ57">
        <v>56</v>
      </c>
    </row>
    <row r="58" spans="1:36" x14ac:dyDescent="0.3">
      <c r="A58" t="s">
        <v>224</v>
      </c>
      <c r="B58" t="s">
        <v>324</v>
      </c>
      <c r="C58">
        <v>244779078</v>
      </c>
      <c r="E58" s="57" t="s">
        <v>244</v>
      </c>
      <c r="F58" s="43">
        <v>4.8</v>
      </c>
      <c r="G58" s="43"/>
      <c r="H58" s="43"/>
      <c r="I58" s="43"/>
      <c r="J58" s="43"/>
      <c r="K58" s="75"/>
      <c r="L58" s="43"/>
      <c r="M58" s="43"/>
      <c r="N58" s="43"/>
      <c r="O58" s="43"/>
      <c r="P58" s="43"/>
      <c r="Q58" s="43"/>
      <c r="R58" s="43"/>
      <c r="S58" s="43"/>
      <c r="T58" s="43"/>
      <c r="U58" s="43"/>
      <c r="V58" s="43"/>
      <c r="W58" s="43"/>
      <c r="X58" s="43"/>
      <c r="Y58" s="43"/>
      <c r="Z58" s="43"/>
      <c r="AA58" s="43"/>
      <c r="AB58" s="43"/>
      <c r="AC58" s="43"/>
      <c r="AD58" s="43"/>
      <c r="AE58" s="43"/>
      <c r="AF58" s="43"/>
      <c r="AG58" s="43"/>
      <c r="AH58" s="43">
        <v>4.8</v>
      </c>
      <c r="AI58" s="43">
        <f t="shared" si="0"/>
        <v>11909.519999999999</v>
      </c>
      <c r="AJ58">
        <v>57</v>
      </c>
    </row>
    <row r="59" spans="1:36" x14ac:dyDescent="0.3">
      <c r="A59" t="s">
        <v>224</v>
      </c>
      <c r="B59" t="s">
        <v>324</v>
      </c>
      <c r="C59">
        <v>20542109</v>
      </c>
      <c r="E59" s="57" t="s">
        <v>151</v>
      </c>
      <c r="F59" s="43"/>
      <c r="G59" s="43"/>
      <c r="H59" s="43"/>
      <c r="I59" s="43"/>
      <c r="J59" s="43"/>
      <c r="K59" s="75"/>
      <c r="L59" s="43"/>
      <c r="M59" s="43"/>
      <c r="N59" s="43"/>
      <c r="O59" s="43"/>
      <c r="P59" s="43"/>
      <c r="Q59" s="43"/>
      <c r="R59" s="43"/>
      <c r="S59" s="43"/>
      <c r="T59" s="43"/>
      <c r="U59" s="43"/>
      <c r="V59" s="43">
        <v>23.22</v>
      </c>
      <c r="W59" s="43"/>
      <c r="X59" s="43"/>
      <c r="Y59" s="43"/>
      <c r="Z59" s="43"/>
      <c r="AA59" s="43"/>
      <c r="AB59" s="43"/>
      <c r="AC59" s="43"/>
      <c r="AD59" s="43"/>
      <c r="AE59" s="43"/>
      <c r="AF59" s="43"/>
      <c r="AG59" s="43"/>
      <c r="AH59" s="43">
        <v>23.22</v>
      </c>
      <c r="AI59" s="43">
        <f t="shared" si="0"/>
        <v>11932.739999999998</v>
      </c>
      <c r="AJ59">
        <v>58</v>
      </c>
    </row>
    <row r="60" spans="1:36" x14ac:dyDescent="0.3">
      <c r="A60" t="s">
        <v>224</v>
      </c>
      <c r="B60" t="s">
        <v>324</v>
      </c>
      <c r="C60">
        <v>23604792</v>
      </c>
      <c r="E60" s="57" t="s">
        <v>226</v>
      </c>
      <c r="F60" s="43"/>
      <c r="G60" s="43">
        <v>16</v>
      </c>
      <c r="H60" s="43"/>
      <c r="I60" s="43"/>
      <c r="J60" s="43"/>
      <c r="K60" s="75"/>
      <c r="L60" s="43"/>
      <c r="M60" s="43"/>
      <c r="N60" s="43"/>
      <c r="O60" s="43"/>
      <c r="P60" s="43"/>
      <c r="Q60" s="43"/>
      <c r="R60" s="43"/>
      <c r="S60" s="43"/>
      <c r="T60" s="43"/>
      <c r="U60" s="43"/>
      <c r="V60" s="43"/>
      <c r="W60" s="43"/>
      <c r="X60" s="43"/>
      <c r="Y60" s="43"/>
      <c r="Z60" s="43"/>
      <c r="AA60" s="43"/>
      <c r="AB60" s="43"/>
      <c r="AC60" s="43"/>
      <c r="AD60" s="43"/>
      <c r="AE60" s="43"/>
      <c r="AF60" s="43"/>
      <c r="AG60" s="43"/>
      <c r="AH60" s="43">
        <v>16</v>
      </c>
      <c r="AI60" s="43">
        <f t="shared" si="0"/>
        <v>11948.739999999998</v>
      </c>
      <c r="AJ60">
        <v>59</v>
      </c>
    </row>
    <row r="61" spans="1:36" x14ac:dyDescent="0.3">
      <c r="A61" t="s">
        <v>224</v>
      </c>
      <c r="B61" t="s">
        <v>324</v>
      </c>
      <c r="C61">
        <v>94314055</v>
      </c>
      <c r="E61" s="57" t="s">
        <v>241</v>
      </c>
      <c r="F61" s="43"/>
      <c r="G61" s="43"/>
      <c r="H61" s="43"/>
      <c r="I61" s="43">
        <v>12.92</v>
      </c>
      <c r="J61" s="43"/>
      <c r="K61" s="75"/>
      <c r="L61" s="43"/>
      <c r="M61" s="43"/>
      <c r="N61" s="43"/>
      <c r="O61" s="43"/>
      <c r="P61" s="43"/>
      <c r="Q61" s="43"/>
      <c r="R61" s="43"/>
      <c r="S61" s="43"/>
      <c r="T61" s="43"/>
      <c r="U61" s="43"/>
      <c r="V61" s="43"/>
      <c r="W61" s="43"/>
      <c r="X61" s="43"/>
      <c r="Y61" s="43"/>
      <c r="Z61" s="43"/>
      <c r="AA61" s="43"/>
      <c r="AB61" s="43"/>
      <c r="AC61" s="43"/>
      <c r="AD61" s="43"/>
      <c r="AE61" s="43"/>
      <c r="AF61" s="43"/>
      <c r="AG61" s="43"/>
      <c r="AH61" s="43">
        <v>12.92</v>
      </c>
      <c r="AI61" s="43">
        <f t="shared" si="0"/>
        <v>11961.659999999998</v>
      </c>
      <c r="AJ61">
        <v>60</v>
      </c>
    </row>
    <row r="62" spans="1:36" x14ac:dyDescent="0.3">
      <c r="A62" t="s">
        <v>224</v>
      </c>
      <c r="B62" t="s">
        <v>324</v>
      </c>
      <c r="C62">
        <v>77527566</v>
      </c>
      <c r="D62">
        <v>243217042</v>
      </c>
      <c r="E62" s="57" t="s">
        <v>227</v>
      </c>
      <c r="F62" s="43"/>
      <c r="G62" s="43"/>
      <c r="H62" s="43"/>
      <c r="I62" s="43"/>
      <c r="J62" s="43"/>
      <c r="K62" s="75"/>
      <c r="L62" s="43"/>
      <c r="M62" s="43"/>
      <c r="N62" s="43"/>
      <c r="O62" s="43"/>
      <c r="P62" s="43"/>
      <c r="Q62" s="43"/>
      <c r="R62" s="43"/>
      <c r="S62" s="43"/>
      <c r="T62" s="43"/>
      <c r="U62" s="43"/>
      <c r="V62" s="43"/>
      <c r="W62" s="43">
        <v>80.739999999999995</v>
      </c>
      <c r="X62" s="43"/>
      <c r="Y62" s="43"/>
      <c r="Z62" s="43"/>
      <c r="AA62" s="43"/>
      <c r="AB62" s="43"/>
      <c r="AC62" s="43"/>
      <c r="AD62" s="43"/>
      <c r="AE62" s="43"/>
      <c r="AF62" s="43"/>
      <c r="AG62" s="43">
        <v>16.149999999999999</v>
      </c>
      <c r="AH62" s="43">
        <v>96.89</v>
      </c>
      <c r="AI62" s="43">
        <f t="shared" si="0"/>
        <v>12058.549999999997</v>
      </c>
      <c r="AJ62">
        <v>61</v>
      </c>
    </row>
    <row r="63" spans="1:36" x14ac:dyDescent="0.3">
      <c r="A63" t="s">
        <v>224</v>
      </c>
      <c r="B63" t="s">
        <v>324</v>
      </c>
      <c r="C63">
        <v>57984354</v>
      </c>
      <c r="D63">
        <v>752539027</v>
      </c>
      <c r="E63" s="57" t="s">
        <v>228</v>
      </c>
      <c r="F63" s="43"/>
      <c r="G63" s="43"/>
      <c r="H63" s="43"/>
      <c r="I63" s="43"/>
      <c r="J63" s="43">
        <v>15</v>
      </c>
      <c r="K63" s="75"/>
      <c r="L63" s="43"/>
      <c r="M63" s="43"/>
      <c r="N63" s="43"/>
      <c r="O63" s="43"/>
      <c r="P63" s="43"/>
      <c r="Q63" s="43"/>
      <c r="R63" s="43"/>
      <c r="S63" s="43"/>
      <c r="T63" s="43"/>
      <c r="U63" s="43"/>
      <c r="V63" s="43"/>
      <c r="W63" s="43"/>
      <c r="X63" s="43"/>
      <c r="Y63" s="43"/>
      <c r="Z63" s="43"/>
      <c r="AA63" s="43"/>
      <c r="AB63" s="43"/>
      <c r="AC63" s="43"/>
      <c r="AD63" s="43"/>
      <c r="AE63" s="43"/>
      <c r="AF63" s="43"/>
      <c r="AG63" s="43">
        <v>3</v>
      </c>
      <c r="AH63" s="43">
        <v>18</v>
      </c>
      <c r="AI63" s="43">
        <f t="shared" si="0"/>
        <v>12076.549999999997</v>
      </c>
      <c r="AJ63">
        <v>62</v>
      </c>
    </row>
    <row r="64" spans="1:36" x14ac:dyDescent="0.3">
      <c r="A64" t="s">
        <v>224</v>
      </c>
      <c r="B64" t="s">
        <v>324</v>
      </c>
      <c r="C64">
        <v>505156003</v>
      </c>
      <c r="D64">
        <v>891752783</v>
      </c>
      <c r="E64" s="57" t="s">
        <v>245</v>
      </c>
      <c r="F64" s="43"/>
      <c r="G64" s="43"/>
      <c r="H64" s="43"/>
      <c r="I64" s="43"/>
      <c r="J64" s="43"/>
      <c r="K64" s="75"/>
      <c r="L64" s="43"/>
      <c r="M64" s="43"/>
      <c r="N64" s="43"/>
      <c r="O64" s="43"/>
      <c r="P64" s="43"/>
      <c r="Q64" s="43"/>
      <c r="R64" s="43"/>
      <c r="S64" s="43"/>
      <c r="T64" s="43"/>
      <c r="U64" s="43"/>
      <c r="V64" s="43"/>
      <c r="W64" s="43"/>
      <c r="X64" s="43"/>
      <c r="Y64" s="43"/>
      <c r="Z64" s="43"/>
      <c r="AA64" s="43"/>
      <c r="AB64" s="43"/>
      <c r="AC64" s="43"/>
      <c r="AD64" s="43"/>
      <c r="AE64" s="43">
        <v>399</v>
      </c>
      <c r="AF64" s="43"/>
      <c r="AG64" s="43">
        <v>69.8</v>
      </c>
      <c r="AH64" s="43">
        <v>468.8</v>
      </c>
      <c r="AI64" s="43">
        <f t="shared" si="0"/>
        <v>12545.349999999997</v>
      </c>
      <c r="AJ64" s="66">
        <v>63</v>
      </c>
    </row>
    <row r="65" spans="1:36" ht="28" x14ac:dyDescent="0.3">
      <c r="A65" t="s">
        <v>224</v>
      </c>
      <c r="B65" t="s">
        <v>324</v>
      </c>
      <c r="C65">
        <v>38881917</v>
      </c>
      <c r="D65">
        <v>639436805</v>
      </c>
      <c r="E65" s="57" t="s">
        <v>229</v>
      </c>
      <c r="F65" s="43"/>
      <c r="G65" s="43"/>
      <c r="H65" s="43"/>
      <c r="I65" s="43"/>
      <c r="J65" s="43"/>
      <c r="K65" s="75"/>
      <c r="L65" s="43"/>
      <c r="M65" s="43"/>
      <c r="N65" s="43"/>
      <c r="O65" s="43">
        <v>30</v>
      </c>
      <c r="P65" s="43"/>
      <c r="Q65" s="43"/>
      <c r="R65" s="43"/>
      <c r="S65" s="43"/>
      <c r="T65" s="43"/>
      <c r="U65" s="43"/>
      <c r="V65" s="43"/>
      <c r="W65" s="43"/>
      <c r="X65" s="43"/>
      <c r="Y65" s="43"/>
      <c r="Z65" s="43"/>
      <c r="AA65" s="43"/>
      <c r="AB65" s="43"/>
      <c r="AC65" s="43"/>
      <c r="AD65" s="43"/>
      <c r="AE65" s="43"/>
      <c r="AF65" s="43"/>
      <c r="AG65" s="43">
        <v>6</v>
      </c>
      <c r="AH65" s="43">
        <v>36</v>
      </c>
      <c r="AI65" s="43">
        <f t="shared" si="0"/>
        <v>12581.349999999997</v>
      </c>
      <c r="AJ65" s="66">
        <v>64</v>
      </c>
    </row>
    <row r="66" spans="1:36" x14ac:dyDescent="0.3">
      <c r="A66" t="s">
        <v>224</v>
      </c>
      <c r="B66" t="s">
        <v>324</v>
      </c>
      <c r="C66">
        <v>448074275</v>
      </c>
      <c r="E66" s="57" t="s">
        <v>230</v>
      </c>
      <c r="F66" s="43"/>
      <c r="G66" s="43"/>
      <c r="H66" s="43"/>
      <c r="I66" s="43">
        <v>21.14</v>
      </c>
      <c r="J66" s="43"/>
      <c r="K66" s="75"/>
      <c r="L66" s="43"/>
      <c r="M66" s="43"/>
      <c r="N66" s="43"/>
      <c r="O66" s="43"/>
      <c r="P66" s="43"/>
      <c r="Q66" s="43"/>
      <c r="R66" s="43"/>
      <c r="S66" s="43"/>
      <c r="T66" s="43"/>
      <c r="U66" s="43"/>
      <c r="V66" s="43"/>
      <c r="W66" s="43"/>
      <c r="X66" s="43"/>
      <c r="Y66" s="43"/>
      <c r="Z66" s="43"/>
      <c r="AA66" s="43"/>
      <c r="AB66" s="43"/>
      <c r="AC66" s="43"/>
      <c r="AD66" s="43"/>
      <c r="AE66" s="43"/>
      <c r="AF66" s="43"/>
      <c r="AG66" s="43"/>
      <c r="AH66" s="43">
        <v>21.14</v>
      </c>
      <c r="AI66" s="43">
        <f t="shared" si="0"/>
        <v>12602.489999999996</v>
      </c>
      <c r="AJ66" s="66">
        <v>65</v>
      </c>
    </row>
    <row r="67" spans="1:36" x14ac:dyDescent="0.3">
      <c r="A67" t="s">
        <v>224</v>
      </c>
      <c r="B67" t="s">
        <v>324</v>
      </c>
      <c r="C67">
        <v>856913736</v>
      </c>
      <c r="D67">
        <v>876328389</v>
      </c>
      <c r="E67" s="57" t="s">
        <v>246</v>
      </c>
      <c r="F67" s="43"/>
      <c r="G67" s="43"/>
      <c r="H67" s="43"/>
      <c r="I67" s="43"/>
      <c r="J67" s="43"/>
      <c r="K67" s="75"/>
      <c r="L67" s="43"/>
      <c r="M67" s="43"/>
      <c r="N67" s="43"/>
      <c r="O67" s="43"/>
      <c r="P67" s="43"/>
      <c r="Q67" s="43"/>
      <c r="R67" s="43"/>
      <c r="S67" s="43"/>
      <c r="T67" s="43"/>
      <c r="U67" s="43"/>
      <c r="V67" s="43"/>
      <c r="W67" s="43"/>
      <c r="X67" s="43">
        <v>102</v>
      </c>
      <c r="Y67" s="43"/>
      <c r="Z67" s="43"/>
      <c r="AA67" s="43"/>
      <c r="AB67" s="43"/>
      <c r="AC67" s="43"/>
      <c r="AD67" s="43"/>
      <c r="AE67" s="43"/>
      <c r="AF67" s="43"/>
      <c r="AG67" s="43">
        <v>20.399999999999999</v>
      </c>
      <c r="AH67" s="43">
        <v>122.4</v>
      </c>
      <c r="AI67" s="43">
        <f t="shared" si="0"/>
        <v>12724.889999999996</v>
      </c>
      <c r="AJ67" s="66">
        <v>66</v>
      </c>
    </row>
    <row r="68" spans="1:36" x14ac:dyDescent="0.3">
      <c r="A68" t="s">
        <v>224</v>
      </c>
      <c r="B68" t="s">
        <v>324</v>
      </c>
      <c r="C68">
        <v>520913590</v>
      </c>
      <c r="E68" s="57" t="s">
        <v>231</v>
      </c>
      <c r="F68" s="43"/>
      <c r="G68" s="43"/>
      <c r="H68" s="43"/>
      <c r="I68" s="43"/>
      <c r="J68" s="43"/>
      <c r="K68" s="75">
        <v>1140</v>
      </c>
      <c r="L68" s="43"/>
      <c r="M68" s="43"/>
      <c r="N68" s="43"/>
      <c r="O68" s="43"/>
      <c r="P68" s="43"/>
      <c r="Q68" s="43"/>
      <c r="R68" s="43"/>
      <c r="S68" s="43"/>
      <c r="T68" s="43"/>
      <c r="U68" s="43"/>
      <c r="V68" s="43"/>
      <c r="W68" s="43"/>
      <c r="X68" s="43"/>
      <c r="Y68" s="43"/>
      <c r="Z68" s="43"/>
      <c r="AA68" s="43"/>
      <c r="AB68" s="43"/>
      <c r="AC68" s="43"/>
      <c r="AD68" s="43"/>
      <c r="AE68" s="43"/>
      <c r="AF68" s="43"/>
      <c r="AG68" s="43"/>
      <c r="AH68" s="43">
        <v>1140</v>
      </c>
      <c r="AI68" s="43">
        <f t="shared" si="0"/>
        <v>13864.889999999996</v>
      </c>
      <c r="AJ68" s="66">
        <v>67</v>
      </c>
    </row>
    <row r="69" spans="1:36" x14ac:dyDescent="0.3">
      <c r="A69" t="s">
        <v>224</v>
      </c>
      <c r="B69" t="s">
        <v>324</v>
      </c>
      <c r="C69">
        <v>826632195</v>
      </c>
      <c r="D69">
        <v>296312096</v>
      </c>
      <c r="E69" s="57" t="s">
        <v>247</v>
      </c>
      <c r="F69" s="43"/>
      <c r="G69" s="43"/>
      <c r="H69" s="43"/>
      <c r="I69" s="43">
        <v>35</v>
      </c>
      <c r="J69" s="43"/>
      <c r="K69" s="75"/>
      <c r="L69" s="43"/>
      <c r="M69" s="43"/>
      <c r="N69" s="43"/>
      <c r="O69" s="43"/>
      <c r="P69" s="43"/>
      <c r="Q69" s="43"/>
      <c r="R69" s="43"/>
      <c r="S69" s="43"/>
      <c r="T69" s="43"/>
      <c r="U69" s="43"/>
      <c r="V69" s="43"/>
      <c r="W69" s="43"/>
      <c r="X69" s="43"/>
      <c r="Y69" s="43"/>
      <c r="Z69" s="43"/>
      <c r="AA69" s="43"/>
      <c r="AB69" s="43"/>
      <c r="AC69" s="43"/>
      <c r="AD69" s="43"/>
      <c r="AE69" s="43"/>
      <c r="AF69" s="43"/>
      <c r="AG69" s="43">
        <v>7</v>
      </c>
      <c r="AH69" s="43">
        <v>42</v>
      </c>
      <c r="AI69" s="43">
        <f t="shared" si="0"/>
        <v>13906.889999999996</v>
      </c>
      <c r="AJ69" s="66">
        <v>68</v>
      </c>
    </row>
    <row r="70" spans="1:36" ht="56" x14ac:dyDescent="0.3">
      <c r="A70" t="s">
        <v>238</v>
      </c>
      <c r="B70" t="s">
        <v>324</v>
      </c>
      <c r="D70">
        <v>243217042</v>
      </c>
      <c r="E70" s="57" t="s">
        <v>248</v>
      </c>
      <c r="F70" s="43"/>
      <c r="G70" s="43"/>
      <c r="H70" s="43"/>
      <c r="I70" s="43"/>
      <c r="J70" s="43"/>
      <c r="K70" s="75"/>
      <c r="L70" s="43"/>
      <c r="M70" s="43"/>
      <c r="N70" s="43"/>
      <c r="O70" s="43"/>
      <c r="P70" s="43"/>
      <c r="Q70" s="43"/>
      <c r="R70" s="43"/>
      <c r="S70" s="43"/>
      <c r="T70" s="43"/>
      <c r="U70" s="43"/>
      <c r="V70" s="43"/>
      <c r="W70" s="43">
        <v>781.99</v>
      </c>
      <c r="X70" s="43"/>
      <c r="Y70" s="43"/>
      <c r="Z70" s="43"/>
      <c r="AA70" s="43"/>
      <c r="AB70" s="43"/>
      <c r="AC70" s="43"/>
      <c r="AD70" s="43"/>
      <c r="AE70" s="43"/>
      <c r="AF70" s="43"/>
      <c r="AG70" s="43"/>
      <c r="AH70" s="43">
        <v>781.99</v>
      </c>
      <c r="AI70" s="43">
        <f t="shared" si="0"/>
        <v>14688.879999999996</v>
      </c>
      <c r="AJ70" s="66">
        <v>69</v>
      </c>
    </row>
    <row r="71" spans="1:36" x14ac:dyDescent="0.3">
      <c r="A71" t="s">
        <v>249</v>
      </c>
      <c r="B71" t="s">
        <v>323</v>
      </c>
      <c r="C71">
        <v>121722106</v>
      </c>
      <c r="E71" s="57" t="s">
        <v>250</v>
      </c>
      <c r="F71" s="43">
        <v>454.26</v>
      </c>
      <c r="G71" s="43"/>
      <c r="H71" s="43"/>
      <c r="I71" s="43"/>
      <c r="J71" s="43"/>
      <c r="K71" s="75"/>
      <c r="L71" s="43"/>
      <c r="M71" s="43"/>
      <c r="N71" s="43"/>
      <c r="O71" s="43"/>
      <c r="P71" s="43"/>
      <c r="Q71" s="43"/>
      <c r="R71" s="43"/>
      <c r="S71" s="43"/>
      <c r="T71" s="43"/>
      <c r="U71" s="43"/>
      <c r="V71" s="43"/>
      <c r="W71" s="43"/>
      <c r="X71" s="43"/>
      <c r="Y71" s="43"/>
      <c r="Z71" s="43"/>
      <c r="AA71" s="43"/>
      <c r="AB71" s="43"/>
      <c r="AC71" s="43"/>
      <c r="AD71" s="43"/>
      <c r="AE71" s="43"/>
      <c r="AF71" s="43"/>
      <c r="AG71" s="43"/>
      <c r="AH71" s="43">
        <v>454.26</v>
      </c>
      <c r="AI71" s="43">
        <f t="shared" si="0"/>
        <v>15143.139999999996</v>
      </c>
      <c r="AJ71" s="66">
        <v>70</v>
      </c>
    </row>
    <row r="72" spans="1:36" x14ac:dyDescent="0.3">
      <c r="A72" t="s">
        <v>249</v>
      </c>
      <c r="B72" t="s">
        <v>323</v>
      </c>
      <c r="C72">
        <v>339104229</v>
      </c>
      <c r="E72" s="57" t="s">
        <v>151</v>
      </c>
      <c r="F72" s="43"/>
      <c r="G72" s="43"/>
      <c r="H72" s="43"/>
      <c r="I72" s="43"/>
      <c r="J72" s="43"/>
      <c r="K72" s="75"/>
      <c r="L72" s="43"/>
      <c r="M72" s="43"/>
      <c r="N72" s="43"/>
      <c r="O72" s="43"/>
      <c r="P72" s="43"/>
      <c r="Q72" s="43"/>
      <c r="R72" s="43"/>
      <c r="S72" s="43"/>
      <c r="T72" s="43"/>
      <c r="U72" s="43"/>
      <c r="V72" s="43">
        <v>7.74</v>
      </c>
      <c r="W72" s="43"/>
      <c r="X72" s="43"/>
      <c r="Y72" s="43"/>
      <c r="Z72" s="43"/>
      <c r="AA72" s="43"/>
      <c r="AB72" s="43"/>
      <c r="AC72" s="43"/>
      <c r="AD72" s="43"/>
      <c r="AE72" s="43"/>
      <c r="AF72" s="43"/>
      <c r="AG72" s="43"/>
      <c r="AH72" s="43">
        <v>7.74</v>
      </c>
      <c r="AI72" s="43">
        <f t="shared" si="0"/>
        <v>15150.879999999996</v>
      </c>
      <c r="AJ72" s="66">
        <v>71</v>
      </c>
    </row>
    <row r="73" spans="1:36" x14ac:dyDescent="0.3">
      <c r="A73" t="s">
        <v>249</v>
      </c>
      <c r="B73" t="s">
        <v>323</v>
      </c>
      <c r="C73">
        <v>929213662</v>
      </c>
      <c r="E73" s="57" t="s">
        <v>251</v>
      </c>
      <c r="F73" s="43"/>
      <c r="G73" s="43">
        <v>16</v>
      </c>
      <c r="H73" s="43"/>
      <c r="I73" s="43"/>
      <c r="J73" s="43"/>
      <c r="K73" s="75"/>
      <c r="L73" s="43"/>
      <c r="M73" s="43"/>
      <c r="N73" s="43"/>
      <c r="O73" s="43"/>
      <c r="P73" s="43"/>
      <c r="Q73" s="43"/>
      <c r="R73" s="43"/>
      <c r="S73" s="43"/>
      <c r="T73" s="43"/>
      <c r="U73" s="43"/>
      <c r="V73" s="43"/>
      <c r="W73" s="43"/>
      <c r="X73" s="43"/>
      <c r="Y73" s="43"/>
      <c r="Z73" s="43"/>
      <c r="AA73" s="43"/>
      <c r="AB73" s="43"/>
      <c r="AC73" s="43"/>
      <c r="AD73" s="43"/>
      <c r="AE73" s="43"/>
      <c r="AF73" s="43"/>
      <c r="AG73" s="43"/>
      <c r="AH73" s="43">
        <v>16</v>
      </c>
      <c r="AI73" s="43">
        <f t="shared" si="0"/>
        <v>15166.879999999996</v>
      </c>
      <c r="AJ73" s="66">
        <v>72</v>
      </c>
    </row>
    <row r="74" spans="1:36" x14ac:dyDescent="0.3">
      <c r="A74" t="s">
        <v>249</v>
      </c>
      <c r="B74" t="s">
        <v>323</v>
      </c>
      <c r="C74">
        <v>593387995</v>
      </c>
      <c r="E74" s="57" t="s">
        <v>272</v>
      </c>
      <c r="F74" s="43"/>
      <c r="G74" s="43"/>
      <c r="H74" s="43"/>
      <c r="I74" s="43">
        <v>0.76</v>
      </c>
      <c r="J74" s="43"/>
      <c r="K74" s="75"/>
      <c r="L74" s="43"/>
      <c r="M74" s="43"/>
      <c r="N74" s="43"/>
      <c r="O74" s="43"/>
      <c r="P74" s="43"/>
      <c r="Q74" s="43"/>
      <c r="R74" s="43"/>
      <c r="S74" s="43"/>
      <c r="T74" s="43"/>
      <c r="U74" s="43"/>
      <c r="V74" s="43"/>
      <c r="W74" s="43"/>
      <c r="X74" s="43"/>
      <c r="Y74" s="43"/>
      <c r="Z74" s="43"/>
      <c r="AA74" s="43"/>
      <c r="AB74" s="43"/>
      <c r="AC74" s="43"/>
      <c r="AD74" s="43"/>
      <c r="AE74" s="43"/>
      <c r="AF74" s="43"/>
      <c r="AG74" s="43"/>
      <c r="AH74" s="43">
        <v>0.76</v>
      </c>
      <c r="AI74" s="43">
        <f t="shared" si="0"/>
        <v>15167.639999999996</v>
      </c>
      <c r="AJ74" s="66">
        <v>73</v>
      </c>
    </row>
    <row r="75" spans="1:36" x14ac:dyDescent="0.3">
      <c r="A75" t="s">
        <v>249</v>
      </c>
      <c r="B75" t="s">
        <v>323</v>
      </c>
      <c r="C75">
        <v>731181564</v>
      </c>
      <c r="D75">
        <v>243217042</v>
      </c>
      <c r="E75" s="57" t="s">
        <v>252</v>
      </c>
      <c r="F75" s="43"/>
      <c r="G75" s="43"/>
      <c r="H75" s="43"/>
      <c r="I75" s="43"/>
      <c r="J75" s="43"/>
      <c r="K75" s="75"/>
      <c r="L75" s="43"/>
      <c r="M75" s="43"/>
      <c r="N75" s="43"/>
      <c r="O75" s="43"/>
      <c r="P75" s="43"/>
      <c r="Q75" s="43"/>
      <c r="R75" s="43"/>
      <c r="S75" s="43"/>
      <c r="T75" s="43"/>
      <c r="U75" s="43"/>
      <c r="V75" s="43"/>
      <c r="W75" s="43">
        <v>244.13</v>
      </c>
      <c r="X75" s="43"/>
      <c r="Y75" s="43"/>
      <c r="Z75" s="43"/>
      <c r="AA75" s="43"/>
      <c r="AB75" s="43"/>
      <c r="AC75" s="43"/>
      <c r="AD75" s="43"/>
      <c r="AE75" s="43"/>
      <c r="AF75" s="43"/>
      <c r="AG75" s="43">
        <v>48.83</v>
      </c>
      <c r="AH75" s="43">
        <v>292.95999999999998</v>
      </c>
      <c r="AI75" s="43">
        <f t="shared" si="0"/>
        <v>15460.599999999995</v>
      </c>
      <c r="AJ75" s="66">
        <v>74</v>
      </c>
    </row>
    <row r="76" spans="1:36" x14ac:dyDescent="0.3">
      <c r="A76" t="s">
        <v>249</v>
      </c>
      <c r="B76" t="s">
        <v>323</v>
      </c>
      <c r="C76">
        <v>504164647</v>
      </c>
      <c r="D76">
        <v>752539027</v>
      </c>
      <c r="E76" s="57" t="s">
        <v>253</v>
      </c>
      <c r="F76" s="43"/>
      <c r="G76" s="43"/>
      <c r="H76" s="43"/>
      <c r="I76" s="43"/>
      <c r="J76" s="43">
        <v>15</v>
      </c>
      <c r="K76" s="75"/>
      <c r="L76" s="43"/>
      <c r="M76" s="43"/>
      <c r="N76" s="43"/>
      <c r="O76" s="43"/>
      <c r="P76" s="43"/>
      <c r="Q76" s="43"/>
      <c r="R76" s="43"/>
      <c r="S76" s="43"/>
      <c r="T76" s="43"/>
      <c r="U76" s="43"/>
      <c r="V76" s="43"/>
      <c r="W76" s="43"/>
      <c r="X76" s="43"/>
      <c r="Y76" s="43"/>
      <c r="Z76" s="43"/>
      <c r="AA76" s="43"/>
      <c r="AB76" s="43"/>
      <c r="AC76" s="43"/>
      <c r="AD76" s="43"/>
      <c r="AE76" s="43"/>
      <c r="AF76" s="43"/>
      <c r="AG76" s="43">
        <v>3</v>
      </c>
      <c r="AH76" s="43">
        <v>18</v>
      </c>
      <c r="AI76" s="43">
        <f t="shared" si="0"/>
        <v>15478.599999999995</v>
      </c>
      <c r="AJ76" s="66">
        <v>75</v>
      </c>
    </row>
    <row r="77" spans="1:36" x14ac:dyDescent="0.3">
      <c r="A77" t="s">
        <v>249</v>
      </c>
      <c r="B77" t="s">
        <v>323</v>
      </c>
      <c r="C77">
        <v>349970408</v>
      </c>
      <c r="D77">
        <v>639436805</v>
      </c>
      <c r="E77" s="57" t="s">
        <v>255</v>
      </c>
      <c r="F77" s="43"/>
      <c r="G77" s="43"/>
      <c r="H77" s="43"/>
      <c r="I77" s="43"/>
      <c r="J77" s="43"/>
      <c r="K77" s="75"/>
      <c r="L77" s="43"/>
      <c r="M77" s="43"/>
      <c r="N77" s="43"/>
      <c r="O77" s="43">
        <v>25</v>
      </c>
      <c r="P77" s="43"/>
      <c r="Q77" s="43"/>
      <c r="R77" s="43"/>
      <c r="S77" s="43"/>
      <c r="T77" s="43"/>
      <c r="U77" s="43"/>
      <c r="V77" s="43"/>
      <c r="W77" s="43"/>
      <c r="X77" s="43"/>
      <c r="Y77" s="43"/>
      <c r="Z77" s="43"/>
      <c r="AA77" s="43"/>
      <c r="AB77" s="43"/>
      <c r="AC77" s="43"/>
      <c r="AD77" s="43"/>
      <c r="AE77" s="43"/>
      <c r="AF77" s="43"/>
      <c r="AG77" s="43">
        <v>5</v>
      </c>
      <c r="AH77" s="43">
        <v>30</v>
      </c>
      <c r="AI77" s="43">
        <f t="shared" si="0"/>
        <v>15508.599999999995</v>
      </c>
      <c r="AJ77" s="66">
        <v>76</v>
      </c>
    </row>
    <row r="78" spans="1:36" x14ac:dyDescent="0.3">
      <c r="A78" t="s">
        <v>249</v>
      </c>
      <c r="B78" t="s">
        <v>323</v>
      </c>
      <c r="C78">
        <v>597738866</v>
      </c>
      <c r="D78">
        <v>639436805</v>
      </c>
      <c r="E78" s="57" t="s">
        <v>254</v>
      </c>
      <c r="F78" s="43"/>
      <c r="G78" s="43"/>
      <c r="H78" s="43"/>
      <c r="I78" s="43"/>
      <c r="J78" s="43"/>
      <c r="K78" s="75"/>
      <c r="L78" s="43"/>
      <c r="M78" s="43"/>
      <c r="N78" s="43"/>
      <c r="O78" s="43">
        <v>25</v>
      </c>
      <c r="P78" s="43"/>
      <c r="Q78" s="43"/>
      <c r="R78" s="43"/>
      <c r="S78" s="43"/>
      <c r="T78" s="43"/>
      <c r="U78" s="43"/>
      <c r="V78" s="43"/>
      <c r="W78" s="43"/>
      <c r="X78" s="43"/>
      <c r="Y78" s="43"/>
      <c r="Z78" s="43"/>
      <c r="AA78" s="43"/>
      <c r="AB78" s="43"/>
      <c r="AC78" s="43"/>
      <c r="AD78" s="43"/>
      <c r="AE78" s="43"/>
      <c r="AF78" s="43"/>
      <c r="AG78" s="43">
        <v>5</v>
      </c>
      <c r="AH78" s="43">
        <v>30</v>
      </c>
      <c r="AI78" s="43">
        <f t="shared" si="0"/>
        <v>15538.599999999995</v>
      </c>
      <c r="AJ78" s="66">
        <v>77</v>
      </c>
    </row>
    <row r="79" spans="1:36" x14ac:dyDescent="0.3">
      <c r="A79" t="s">
        <v>261</v>
      </c>
      <c r="B79" t="s">
        <v>325</v>
      </c>
      <c r="C79">
        <v>910681143</v>
      </c>
      <c r="E79" s="57" t="s">
        <v>262</v>
      </c>
      <c r="F79" s="43">
        <v>454.26</v>
      </c>
      <c r="G79" s="43"/>
      <c r="H79" s="43"/>
      <c r="I79" s="43"/>
      <c r="J79" s="43"/>
      <c r="K79" s="75"/>
      <c r="L79" s="43"/>
      <c r="M79" s="43"/>
      <c r="N79" s="43"/>
      <c r="O79" s="43"/>
      <c r="P79" s="43"/>
      <c r="Q79" s="43"/>
      <c r="R79" s="43"/>
      <c r="S79" s="43"/>
      <c r="T79" s="43"/>
      <c r="U79" s="43"/>
      <c r="V79" s="43"/>
      <c r="W79" s="43"/>
      <c r="X79" s="43"/>
      <c r="Y79" s="43"/>
      <c r="Z79" s="43"/>
      <c r="AA79" s="43"/>
      <c r="AB79" s="43"/>
      <c r="AC79" s="43"/>
      <c r="AD79" s="43"/>
      <c r="AE79" s="43"/>
      <c r="AF79" s="43"/>
      <c r="AG79" s="43"/>
      <c r="AH79" s="43">
        <v>454.26</v>
      </c>
      <c r="AI79" s="43">
        <f t="shared" si="0"/>
        <v>15992.859999999995</v>
      </c>
      <c r="AJ79" s="66">
        <v>78</v>
      </c>
    </row>
    <row r="80" spans="1:36" x14ac:dyDescent="0.3">
      <c r="A80" t="s">
        <v>263</v>
      </c>
      <c r="B80" t="s">
        <v>325</v>
      </c>
      <c r="C80">
        <v>880388949</v>
      </c>
      <c r="E80" s="57" t="s">
        <v>151</v>
      </c>
      <c r="F80" s="43"/>
      <c r="G80" s="43"/>
      <c r="H80" s="43"/>
      <c r="I80" s="43"/>
      <c r="J80" s="43"/>
      <c r="K80" s="75"/>
      <c r="L80" s="43"/>
      <c r="M80" s="43"/>
      <c r="N80" s="43"/>
      <c r="O80" s="43"/>
      <c r="P80" s="43"/>
      <c r="Q80" s="43"/>
      <c r="R80" s="43"/>
      <c r="S80" s="43"/>
      <c r="T80" s="43"/>
      <c r="U80" s="43"/>
      <c r="V80" s="43">
        <v>76.64</v>
      </c>
      <c r="W80" s="43"/>
      <c r="X80" s="43"/>
      <c r="Y80" s="43"/>
      <c r="Z80" s="43"/>
      <c r="AA80" s="43"/>
      <c r="AB80" s="43"/>
      <c r="AC80" s="43"/>
      <c r="AD80" s="43"/>
      <c r="AE80" s="43"/>
      <c r="AF80" s="43"/>
      <c r="AG80" s="43"/>
      <c r="AH80" s="43">
        <v>76.64</v>
      </c>
      <c r="AI80" s="43">
        <f t="shared" si="0"/>
        <v>16069.499999999995</v>
      </c>
      <c r="AJ80" s="66">
        <v>79</v>
      </c>
    </row>
    <row r="81" spans="1:36" x14ac:dyDescent="0.3">
      <c r="A81" t="s">
        <v>263</v>
      </c>
      <c r="B81" t="s">
        <v>325</v>
      </c>
      <c r="C81">
        <v>833093557</v>
      </c>
      <c r="E81" s="57" t="s">
        <v>264</v>
      </c>
      <c r="F81" s="43"/>
      <c r="G81" s="43">
        <v>16</v>
      </c>
      <c r="H81" s="43"/>
      <c r="I81" s="43"/>
      <c r="J81" s="43"/>
      <c r="K81" s="75"/>
      <c r="L81" s="43"/>
      <c r="M81" s="43"/>
      <c r="N81" s="43"/>
      <c r="O81" s="43"/>
      <c r="P81" s="43"/>
      <c r="Q81" s="43"/>
      <c r="R81" s="43"/>
      <c r="S81" s="43"/>
      <c r="T81" s="43"/>
      <c r="U81" s="43"/>
      <c r="V81" s="43"/>
      <c r="W81" s="43"/>
      <c r="X81" s="43"/>
      <c r="Y81" s="43"/>
      <c r="Z81" s="43"/>
      <c r="AA81" s="43"/>
      <c r="AB81" s="43"/>
      <c r="AC81" s="43"/>
      <c r="AD81" s="43"/>
      <c r="AE81" s="43"/>
      <c r="AF81" s="43"/>
      <c r="AG81" s="43"/>
      <c r="AH81" s="43">
        <v>16</v>
      </c>
      <c r="AI81" s="43">
        <f t="shared" si="0"/>
        <v>16085.499999999995</v>
      </c>
      <c r="AJ81" s="66">
        <v>80</v>
      </c>
    </row>
    <row r="82" spans="1:36" x14ac:dyDescent="0.3">
      <c r="A82" t="s">
        <v>263</v>
      </c>
      <c r="B82" t="s">
        <v>325</v>
      </c>
      <c r="C82">
        <v>927322961</v>
      </c>
      <c r="E82" s="57" t="s">
        <v>273</v>
      </c>
      <c r="F82" s="43"/>
      <c r="G82" s="43"/>
      <c r="H82" s="43"/>
      <c r="I82" s="43"/>
      <c r="J82" s="43"/>
      <c r="K82" s="75"/>
      <c r="L82" s="43"/>
      <c r="M82" s="43"/>
      <c r="N82" s="43"/>
      <c r="O82" s="43"/>
      <c r="P82" s="43"/>
      <c r="Q82" s="43">
        <v>122.64</v>
      </c>
      <c r="R82" s="43"/>
      <c r="S82" s="43"/>
      <c r="T82" s="43"/>
      <c r="U82" s="43"/>
      <c r="V82" s="43"/>
      <c r="W82" s="43"/>
      <c r="X82" s="43"/>
      <c r="Y82" s="43"/>
      <c r="Z82" s="43"/>
      <c r="AA82" s="43"/>
      <c r="AB82" s="43"/>
      <c r="AC82" s="43"/>
      <c r="AD82" s="43"/>
      <c r="AE82" s="43"/>
      <c r="AF82" s="43"/>
      <c r="AG82" s="43"/>
      <c r="AH82" s="43">
        <v>122.64</v>
      </c>
      <c r="AI82" s="43">
        <f t="shared" si="0"/>
        <v>16208.139999999994</v>
      </c>
      <c r="AJ82" s="66">
        <v>81</v>
      </c>
    </row>
    <row r="83" spans="1:36" x14ac:dyDescent="0.3">
      <c r="A83" t="s">
        <v>263</v>
      </c>
      <c r="B83" t="s">
        <v>325</v>
      </c>
      <c r="C83">
        <v>818592825</v>
      </c>
      <c r="D83">
        <v>243217042</v>
      </c>
      <c r="E83" s="57" t="s">
        <v>265</v>
      </c>
      <c r="F83" s="43"/>
      <c r="G83" s="43"/>
      <c r="H83" s="43"/>
      <c r="I83" s="43"/>
      <c r="J83" s="43"/>
      <c r="K83" s="75"/>
      <c r="L83" s="43"/>
      <c r="M83" s="43"/>
      <c r="N83" s="43"/>
      <c r="O83" s="43"/>
      <c r="P83" s="43"/>
      <c r="Q83" s="43"/>
      <c r="R83" s="43"/>
      <c r="S83" s="43"/>
      <c r="T83" s="43"/>
      <c r="U83" s="43"/>
      <c r="V83" s="43"/>
      <c r="W83" s="43">
        <v>244.13</v>
      </c>
      <c r="X83" s="43"/>
      <c r="Y83" s="43"/>
      <c r="Z83" s="43"/>
      <c r="AA83" s="43"/>
      <c r="AB83" s="43"/>
      <c r="AC83" s="43"/>
      <c r="AD83" s="43"/>
      <c r="AE83" s="43"/>
      <c r="AF83" s="43"/>
      <c r="AG83" s="43">
        <v>48.83</v>
      </c>
      <c r="AH83" s="43">
        <v>292.95999999999998</v>
      </c>
      <c r="AI83" s="43">
        <f t="shared" si="0"/>
        <v>16501.099999999995</v>
      </c>
      <c r="AJ83" s="66">
        <v>82</v>
      </c>
    </row>
    <row r="84" spans="1:36" x14ac:dyDescent="0.3">
      <c r="A84" t="s">
        <v>263</v>
      </c>
      <c r="B84" t="s">
        <v>325</v>
      </c>
      <c r="C84">
        <v>294121476</v>
      </c>
      <c r="D84">
        <v>752539027</v>
      </c>
      <c r="E84" s="57" t="s">
        <v>266</v>
      </c>
      <c r="F84" s="43"/>
      <c r="G84" s="43"/>
      <c r="H84" s="43"/>
      <c r="I84" s="43"/>
      <c r="J84" s="43">
        <v>15</v>
      </c>
      <c r="K84" s="75"/>
      <c r="L84" s="43"/>
      <c r="M84" s="43"/>
      <c r="N84" s="43"/>
      <c r="O84" s="43"/>
      <c r="P84" s="43"/>
      <c r="Q84" s="43"/>
      <c r="R84" s="43"/>
      <c r="S84" s="43"/>
      <c r="T84" s="43"/>
      <c r="U84" s="43"/>
      <c r="V84" s="43"/>
      <c r="W84" s="43"/>
      <c r="X84" s="43"/>
      <c r="Y84" s="43"/>
      <c r="Z84" s="43"/>
      <c r="AA84" s="43"/>
      <c r="AB84" s="43"/>
      <c r="AC84" s="43"/>
      <c r="AD84" s="43"/>
      <c r="AE84" s="43"/>
      <c r="AF84" s="43"/>
      <c r="AG84" s="43">
        <v>3</v>
      </c>
      <c r="AH84" s="43">
        <v>18</v>
      </c>
      <c r="AI84" s="43">
        <f t="shared" si="0"/>
        <v>16519.099999999995</v>
      </c>
      <c r="AJ84" s="66">
        <v>83</v>
      </c>
    </row>
    <row r="85" spans="1:36" ht="28" x14ac:dyDescent="0.3">
      <c r="A85" t="s">
        <v>267</v>
      </c>
      <c r="B85" t="s">
        <v>325</v>
      </c>
      <c r="C85">
        <v>146207702</v>
      </c>
      <c r="E85" s="57" t="s">
        <v>268</v>
      </c>
      <c r="F85" s="43"/>
      <c r="G85" s="43"/>
      <c r="H85" s="43"/>
      <c r="I85" s="43"/>
      <c r="J85" s="43"/>
      <c r="K85" s="75">
        <v>204.98</v>
      </c>
      <c r="L85" s="43"/>
      <c r="M85" s="43"/>
      <c r="N85" s="43"/>
      <c r="O85" s="43"/>
      <c r="P85" s="43"/>
      <c r="Q85" s="43"/>
      <c r="R85" s="43"/>
      <c r="S85" s="43"/>
      <c r="T85" s="43"/>
      <c r="U85" s="43"/>
      <c r="V85" s="43"/>
      <c r="W85" s="43"/>
      <c r="X85" s="43"/>
      <c r="Y85" s="43"/>
      <c r="Z85" s="43"/>
      <c r="AA85" s="43"/>
      <c r="AB85" s="43"/>
      <c r="AC85" s="43"/>
      <c r="AD85" s="43"/>
      <c r="AE85" s="43"/>
      <c r="AF85" s="43"/>
      <c r="AG85" s="43"/>
      <c r="AH85" s="43">
        <v>204.98</v>
      </c>
      <c r="AI85" s="43">
        <f t="shared" si="0"/>
        <v>16724.079999999994</v>
      </c>
      <c r="AJ85" s="66">
        <v>84</v>
      </c>
    </row>
    <row r="86" spans="1:36" x14ac:dyDescent="0.3">
      <c r="A86" t="s">
        <v>269</v>
      </c>
      <c r="B86" t="s">
        <v>326</v>
      </c>
      <c r="C86">
        <v>391296095</v>
      </c>
      <c r="E86" s="57" t="s">
        <v>270</v>
      </c>
      <c r="F86" s="43"/>
      <c r="G86" s="43"/>
      <c r="H86" s="43"/>
      <c r="I86" s="43"/>
      <c r="J86" s="43"/>
      <c r="K86" s="75"/>
      <c r="L86" s="43"/>
      <c r="M86" s="43"/>
      <c r="N86" s="43"/>
      <c r="O86" s="43"/>
      <c r="P86" s="43"/>
      <c r="Q86" s="43"/>
      <c r="R86" s="43"/>
      <c r="S86" s="43"/>
      <c r="T86" s="43"/>
      <c r="U86" s="43"/>
      <c r="V86" s="43"/>
      <c r="W86" s="43">
        <v>117</v>
      </c>
      <c r="X86" s="43"/>
      <c r="Y86" s="43"/>
      <c r="Z86" s="43"/>
      <c r="AA86" s="43"/>
      <c r="AB86" s="43"/>
      <c r="AC86" s="43"/>
      <c r="AD86" s="43"/>
      <c r="AE86" s="43"/>
      <c r="AF86" s="43"/>
      <c r="AG86" s="43"/>
      <c r="AH86" s="43">
        <v>117</v>
      </c>
      <c r="AI86" s="43">
        <f t="shared" si="0"/>
        <v>16841.079999999994</v>
      </c>
      <c r="AJ86" s="66">
        <v>85</v>
      </c>
    </row>
    <row r="87" spans="1:36" x14ac:dyDescent="0.3">
      <c r="A87" t="s">
        <v>274</v>
      </c>
      <c r="B87" t="s">
        <v>326</v>
      </c>
      <c r="C87" t="s">
        <v>177</v>
      </c>
      <c r="E87" s="57" t="s">
        <v>223</v>
      </c>
      <c r="F87" s="43"/>
      <c r="G87" s="43"/>
      <c r="H87" s="43"/>
      <c r="I87" s="43"/>
      <c r="J87" s="43"/>
      <c r="K87" s="75"/>
      <c r="L87" s="43"/>
      <c r="M87" s="43"/>
      <c r="N87" s="43"/>
      <c r="O87" s="43"/>
      <c r="P87" s="43"/>
      <c r="Q87" s="43"/>
      <c r="R87" s="43"/>
      <c r="S87" s="43"/>
      <c r="T87" s="43"/>
      <c r="U87" s="43"/>
      <c r="V87" s="43"/>
      <c r="W87" s="43"/>
      <c r="X87" s="43"/>
      <c r="Y87" s="43"/>
      <c r="Z87" s="43"/>
      <c r="AA87" s="43"/>
      <c r="AB87" s="43"/>
      <c r="AC87" s="43"/>
      <c r="AD87" s="43"/>
      <c r="AE87" s="43"/>
      <c r="AF87" s="43">
        <v>18</v>
      </c>
      <c r="AG87" s="43"/>
      <c r="AH87" s="43">
        <v>18</v>
      </c>
      <c r="AI87" s="43">
        <f t="shared" si="0"/>
        <v>16859.079999999994</v>
      </c>
      <c r="AJ87" s="66">
        <v>86</v>
      </c>
    </row>
    <row r="88" spans="1:36" x14ac:dyDescent="0.3">
      <c r="A88" t="s">
        <v>275</v>
      </c>
      <c r="B88" t="s">
        <v>326</v>
      </c>
      <c r="C88">
        <v>301564891</v>
      </c>
      <c r="E88" s="57" t="s">
        <v>276</v>
      </c>
      <c r="F88" s="43">
        <v>454.26</v>
      </c>
      <c r="G88" s="43"/>
      <c r="H88" s="43"/>
      <c r="I88" s="43"/>
      <c r="J88" s="43"/>
      <c r="K88" s="75"/>
      <c r="L88" s="43"/>
      <c r="M88" s="43"/>
      <c r="N88" s="43"/>
      <c r="O88" s="43"/>
      <c r="P88" s="43"/>
      <c r="Q88" s="43"/>
      <c r="R88" s="43"/>
      <c r="S88" s="43"/>
      <c r="T88" s="43"/>
      <c r="U88" s="43"/>
      <c r="V88" s="43"/>
      <c r="W88" s="43"/>
      <c r="X88" s="43"/>
      <c r="Y88" s="43"/>
      <c r="Z88" s="43"/>
      <c r="AA88" s="43"/>
      <c r="AB88" s="43"/>
      <c r="AC88" s="43"/>
      <c r="AD88" s="43"/>
      <c r="AE88" s="43"/>
      <c r="AF88" s="43"/>
      <c r="AG88" s="43"/>
      <c r="AH88" s="43">
        <v>454.26</v>
      </c>
      <c r="AI88" s="43">
        <f t="shared" si="0"/>
        <v>17313.339999999993</v>
      </c>
      <c r="AJ88" s="66">
        <v>87</v>
      </c>
    </row>
    <row r="89" spans="1:36" x14ac:dyDescent="0.3">
      <c r="A89" t="s">
        <v>277</v>
      </c>
      <c r="B89" t="s">
        <v>326</v>
      </c>
      <c r="C89">
        <v>590418541</v>
      </c>
      <c r="E89" s="57" t="s">
        <v>278</v>
      </c>
      <c r="F89" s="43"/>
      <c r="G89" s="43"/>
      <c r="H89" s="43"/>
      <c r="I89" s="43">
        <v>11.16</v>
      </c>
      <c r="J89" s="43"/>
      <c r="K89" s="75"/>
      <c r="L89" s="43"/>
      <c r="M89" s="43"/>
      <c r="N89" s="43"/>
      <c r="O89" s="43"/>
      <c r="P89" s="43"/>
      <c r="Q89" s="43"/>
      <c r="R89" s="43"/>
      <c r="S89" s="43"/>
      <c r="T89" s="43"/>
      <c r="U89" s="43"/>
      <c r="V89" s="43"/>
      <c r="W89" s="43"/>
      <c r="X89" s="43"/>
      <c r="Y89" s="43"/>
      <c r="Z89" s="43"/>
      <c r="AA89" s="43"/>
      <c r="AB89" s="43"/>
      <c r="AC89" s="43"/>
      <c r="AD89" s="43"/>
      <c r="AE89" s="43"/>
      <c r="AF89" s="43"/>
      <c r="AG89" s="43"/>
      <c r="AH89" s="43">
        <v>11.16</v>
      </c>
      <c r="AI89" s="43">
        <f t="shared" si="0"/>
        <v>17324.499999999993</v>
      </c>
      <c r="AJ89" s="66">
        <v>88</v>
      </c>
    </row>
    <row r="90" spans="1:36" x14ac:dyDescent="0.3">
      <c r="A90" t="s">
        <v>277</v>
      </c>
      <c r="B90" t="s">
        <v>326</v>
      </c>
      <c r="C90">
        <v>237345916</v>
      </c>
      <c r="E90" s="57" t="s">
        <v>279</v>
      </c>
      <c r="F90" s="43"/>
      <c r="G90" s="43"/>
      <c r="H90" s="43"/>
      <c r="I90" s="43"/>
      <c r="J90" s="43"/>
      <c r="K90" s="75"/>
      <c r="L90" s="43"/>
      <c r="M90" s="43"/>
      <c r="N90" s="43"/>
      <c r="O90" s="43"/>
      <c r="P90" s="43"/>
      <c r="Q90" s="43"/>
      <c r="R90" s="43"/>
      <c r="S90" s="43"/>
      <c r="T90" s="43"/>
      <c r="U90" s="43"/>
      <c r="V90" s="43">
        <v>7.74</v>
      </c>
      <c r="W90" s="43"/>
      <c r="X90" s="43"/>
      <c r="Y90" s="43"/>
      <c r="Z90" s="43"/>
      <c r="AA90" s="43"/>
      <c r="AB90" s="43"/>
      <c r="AC90" s="43"/>
      <c r="AD90" s="43"/>
      <c r="AE90" s="43"/>
      <c r="AF90" s="43"/>
      <c r="AG90" s="43"/>
      <c r="AH90" s="43">
        <v>7.74</v>
      </c>
      <c r="AI90" s="43">
        <f t="shared" si="0"/>
        <v>17332.239999999994</v>
      </c>
      <c r="AJ90" s="66">
        <v>89</v>
      </c>
    </row>
    <row r="91" spans="1:36" x14ac:dyDescent="0.3">
      <c r="A91" t="s">
        <v>277</v>
      </c>
      <c r="B91" t="s">
        <v>326</v>
      </c>
      <c r="C91">
        <v>212738998</v>
      </c>
      <c r="E91" s="57" t="s">
        <v>280</v>
      </c>
      <c r="F91" s="43"/>
      <c r="G91" s="43">
        <v>16</v>
      </c>
      <c r="H91" s="43"/>
      <c r="I91" s="43"/>
      <c r="J91" s="43"/>
      <c r="K91" s="75"/>
      <c r="L91" s="43"/>
      <c r="M91" s="43"/>
      <c r="N91" s="43"/>
      <c r="O91" s="43"/>
      <c r="P91" s="43"/>
      <c r="Q91" s="43"/>
      <c r="R91" s="43"/>
      <c r="S91" s="43"/>
      <c r="T91" s="43"/>
      <c r="U91" s="43"/>
      <c r="V91" s="43"/>
      <c r="W91" s="43"/>
      <c r="X91" s="43"/>
      <c r="Y91" s="43"/>
      <c r="Z91" s="43"/>
      <c r="AA91" s="43"/>
      <c r="AB91" s="43"/>
      <c r="AC91" s="43"/>
      <c r="AD91" s="43"/>
      <c r="AE91" s="43"/>
      <c r="AF91" s="43"/>
      <c r="AG91" s="43"/>
      <c r="AH91" s="43">
        <v>16</v>
      </c>
      <c r="AI91" s="43">
        <f t="shared" si="0"/>
        <v>17348.239999999994</v>
      </c>
      <c r="AJ91" s="66">
        <v>90</v>
      </c>
    </row>
    <row r="92" spans="1:36" x14ac:dyDescent="0.3">
      <c r="A92" t="s">
        <v>277</v>
      </c>
      <c r="B92" t="s">
        <v>326</v>
      </c>
      <c r="C92">
        <v>515465044</v>
      </c>
      <c r="D92">
        <v>752539027</v>
      </c>
      <c r="E92" s="57" t="s">
        <v>281</v>
      </c>
      <c r="F92" s="43"/>
      <c r="G92" s="43"/>
      <c r="H92" s="43"/>
      <c r="I92" s="43"/>
      <c r="J92" s="43">
        <v>15</v>
      </c>
      <c r="K92" s="75"/>
      <c r="L92" s="43"/>
      <c r="M92" s="43"/>
      <c r="N92" s="43"/>
      <c r="O92" s="43"/>
      <c r="P92" s="43"/>
      <c r="Q92" s="43"/>
      <c r="R92" s="43"/>
      <c r="S92" s="43"/>
      <c r="T92" s="43"/>
      <c r="U92" s="43"/>
      <c r="V92" s="43"/>
      <c r="W92" s="43"/>
      <c r="X92" s="43"/>
      <c r="Y92" s="43"/>
      <c r="Z92" s="43"/>
      <c r="AA92" s="43"/>
      <c r="AB92" s="43"/>
      <c r="AC92" s="43"/>
      <c r="AD92" s="43"/>
      <c r="AE92" s="43"/>
      <c r="AF92" s="43"/>
      <c r="AG92" s="43">
        <v>3</v>
      </c>
      <c r="AH92" s="43">
        <v>18</v>
      </c>
      <c r="AI92" s="43">
        <f t="shared" si="0"/>
        <v>17366.239999999994</v>
      </c>
      <c r="AJ92" s="66">
        <v>91</v>
      </c>
    </row>
    <row r="93" spans="1:36" x14ac:dyDescent="0.3">
      <c r="A93" t="s">
        <v>277</v>
      </c>
      <c r="B93" t="s">
        <v>326</v>
      </c>
      <c r="C93">
        <v>368054968</v>
      </c>
      <c r="D93">
        <v>243217042</v>
      </c>
      <c r="E93" s="57" t="s">
        <v>282</v>
      </c>
      <c r="F93" s="43"/>
      <c r="G93" s="43"/>
      <c r="H93" s="43"/>
      <c r="I93" s="43"/>
      <c r="J93" s="43"/>
      <c r="K93" s="75"/>
      <c r="L93" s="43"/>
      <c r="M93" s="43"/>
      <c r="N93" s="43"/>
      <c r="O93" s="43"/>
      <c r="P93" s="43"/>
      <c r="Q93" s="43"/>
      <c r="R93" s="43"/>
      <c r="S93" s="43"/>
      <c r="T93" s="43"/>
      <c r="U93" s="43"/>
      <c r="V93" s="43"/>
      <c r="W93" s="43">
        <v>244.13</v>
      </c>
      <c r="X93" s="43"/>
      <c r="Y93" s="43"/>
      <c r="Z93" s="43"/>
      <c r="AA93" s="43"/>
      <c r="AB93" s="43"/>
      <c r="AC93" s="43"/>
      <c r="AD93" s="43"/>
      <c r="AE93" s="43"/>
      <c r="AF93" s="43"/>
      <c r="AG93" s="43">
        <v>48.83</v>
      </c>
      <c r="AH93" s="43">
        <v>292.95999999999998</v>
      </c>
      <c r="AI93" s="43">
        <f t="shared" si="0"/>
        <v>17659.199999999993</v>
      </c>
      <c r="AJ93" s="66">
        <v>92</v>
      </c>
    </row>
    <row r="94" spans="1:36" x14ac:dyDescent="0.3">
      <c r="A94" t="s">
        <v>277</v>
      </c>
      <c r="B94" t="s">
        <v>326</v>
      </c>
      <c r="C94">
        <v>613746300</v>
      </c>
      <c r="D94">
        <v>891752783</v>
      </c>
      <c r="E94" s="57" t="s">
        <v>283</v>
      </c>
      <c r="F94" s="43"/>
      <c r="G94" s="43"/>
      <c r="H94" s="43"/>
      <c r="I94" s="43"/>
      <c r="J94" s="43"/>
      <c r="K94" s="75"/>
      <c r="L94" s="43"/>
      <c r="M94" s="43"/>
      <c r="N94" s="43"/>
      <c r="O94" s="43"/>
      <c r="P94" s="43"/>
      <c r="Q94" s="43"/>
      <c r="R94" s="43"/>
      <c r="S94" s="43"/>
      <c r="T94" s="43"/>
      <c r="U94" s="43"/>
      <c r="V94" s="43"/>
      <c r="W94" s="43"/>
      <c r="X94" s="43"/>
      <c r="Y94" s="43"/>
      <c r="Z94" s="43"/>
      <c r="AA94" s="43"/>
      <c r="AB94" s="43"/>
      <c r="AC94" s="43"/>
      <c r="AD94" s="43"/>
      <c r="AE94" s="43">
        <v>75</v>
      </c>
      <c r="AF94" s="43"/>
      <c r="AG94" s="43">
        <v>15</v>
      </c>
      <c r="AH94" s="43">
        <v>90</v>
      </c>
      <c r="AI94" s="43">
        <f t="shared" si="0"/>
        <v>17749.199999999993</v>
      </c>
      <c r="AJ94" s="66">
        <v>93</v>
      </c>
    </row>
    <row r="95" spans="1:36" x14ac:dyDescent="0.3">
      <c r="A95" t="s">
        <v>286</v>
      </c>
      <c r="B95" t="s">
        <v>327</v>
      </c>
      <c r="C95" t="s">
        <v>288</v>
      </c>
      <c r="E95" s="57" t="s">
        <v>287</v>
      </c>
      <c r="F95" s="43"/>
      <c r="G95" s="43"/>
      <c r="H95" s="43"/>
      <c r="I95" s="43"/>
      <c r="J95" s="43"/>
      <c r="K95" s="75">
        <v>281.89</v>
      </c>
      <c r="L95" s="43"/>
      <c r="M95" s="43"/>
      <c r="N95" s="43"/>
      <c r="O95" s="43"/>
      <c r="P95" s="43"/>
      <c r="Q95" s="43"/>
      <c r="R95" s="43"/>
      <c r="S95" s="43"/>
      <c r="T95" s="43"/>
      <c r="U95" s="43"/>
      <c r="V95" s="43"/>
      <c r="W95" s="43"/>
      <c r="X95" s="43"/>
      <c r="Y95" s="43"/>
      <c r="Z95" s="43"/>
      <c r="AA95" s="43"/>
      <c r="AB95" s="43"/>
      <c r="AC95" s="43"/>
      <c r="AD95" s="43"/>
      <c r="AE95" s="43"/>
      <c r="AF95" s="43"/>
      <c r="AG95" s="43"/>
      <c r="AH95" s="43">
        <v>281.89</v>
      </c>
      <c r="AI95" s="43">
        <f t="shared" si="0"/>
        <v>18031.089999999993</v>
      </c>
      <c r="AJ95" s="66">
        <v>94</v>
      </c>
    </row>
    <row r="96" spans="1:36" x14ac:dyDescent="0.3">
      <c r="A96" t="s">
        <v>289</v>
      </c>
      <c r="B96" t="s">
        <v>327</v>
      </c>
      <c r="C96">
        <v>5181967</v>
      </c>
      <c r="E96" s="57" t="s">
        <v>290</v>
      </c>
      <c r="F96" s="43">
        <v>454.26</v>
      </c>
      <c r="G96" s="43"/>
      <c r="H96" s="43"/>
      <c r="I96" s="43"/>
      <c r="J96" s="43"/>
      <c r="K96" s="75"/>
      <c r="L96" s="43"/>
      <c r="M96" s="43"/>
      <c r="N96" s="43"/>
      <c r="O96" s="43"/>
      <c r="P96" s="43"/>
      <c r="Q96" s="43"/>
      <c r="R96" s="43"/>
      <c r="S96" s="43"/>
      <c r="T96" s="43"/>
      <c r="U96" s="43"/>
      <c r="V96" s="43"/>
      <c r="W96" s="43"/>
      <c r="X96" s="43"/>
      <c r="Y96" s="43"/>
      <c r="Z96" s="43"/>
      <c r="AA96" s="43"/>
      <c r="AB96" s="43"/>
      <c r="AC96" s="43"/>
      <c r="AD96" s="43"/>
      <c r="AE96" s="43"/>
      <c r="AF96" s="43"/>
      <c r="AG96" s="43"/>
      <c r="AH96" s="43">
        <v>454.26</v>
      </c>
      <c r="AI96" s="43">
        <f t="shared" si="0"/>
        <v>18485.349999999991</v>
      </c>
      <c r="AJ96" s="66">
        <v>95</v>
      </c>
    </row>
    <row r="97" spans="1:36" x14ac:dyDescent="0.3">
      <c r="A97" t="s">
        <v>291</v>
      </c>
      <c r="B97" t="s">
        <v>327</v>
      </c>
      <c r="C97">
        <v>429090691</v>
      </c>
      <c r="E97" s="57" t="s">
        <v>278</v>
      </c>
      <c r="F97" s="43"/>
      <c r="G97" s="43"/>
      <c r="H97" s="43"/>
      <c r="I97" s="43">
        <v>0.76</v>
      </c>
      <c r="J97" s="43"/>
      <c r="K97" s="75"/>
      <c r="L97" s="43"/>
      <c r="M97" s="43"/>
      <c r="N97" s="43"/>
      <c r="O97" s="43"/>
      <c r="P97" s="43"/>
      <c r="Q97" s="43"/>
      <c r="R97" s="43"/>
      <c r="S97" s="43"/>
      <c r="T97" s="43"/>
      <c r="U97" s="43"/>
      <c r="V97" s="43"/>
      <c r="W97" s="43"/>
      <c r="X97" s="43"/>
      <c r="Y97" s="43"/>
      <c r="Z97" s="43"/>
      <c r="AA97" s="43"/>
      <c r="AB97" s="43"/>
      <c r="AC97" s="43"/>
      <c r="AD97" s="43"/>
      <c r="AE97" s="43"/>
      <c r="AF97" s="43"/>
      <c r="AG97" s="43"/>
      <c r="AH97" s="43">
        <v>0.76</v>
      </c>
      <c r="AI97" s="43">
        <f t="shared" si="0"/>
        <v>18486.10999999999</v>
      </c>
      <c r="AJ97" s="66">
        <v>96</v>
      </c>
    </row>
    <row r="98" spans="1:36" x14ac:dyDescent="0.3">
      <c r="A98" t="s">
        <v>291</v>
      </c>
      <c r="B98" t="s">
        <v>327</v>
      </c>
      <c r="C98">
        <v>374168236</v>
      </c>
      <c r="E98" s="57" t="s">
        <v>292</v>
      </c>
      <c r="F98" s="43"/>
      <c r="G98" s="43"/>
      <c r="H98" s="43"/>
      <c r="I98" s="43"/>
      <c r="J98" s="43"/>
      <c r="K98" s="75"/>
      <c r="L98" s="43"/>
      <c r="M98" s="43"/>
      <c r="N98" s="43"/>
      <c r="O98" s="43"/>
      <c r="P98" s="43"/>
      <c r="Q98" s="43"/>
      <c r="R98" s="43"/>
      <c r="S98" s="43"/>
      <c r="T98" s="43"/>
      <c r="U98" s="43"/>
      <c r="V98" s="43">
        <v>7.74</v>
      </c>
      <c r="W98" s="43"/>
      <c r="X98" s="43"/>
      <c r="Y98" s="43"/>
      <c r="Z98" s="43"/>
      <c r="AA98" s="43"/>
      <c r="AB98" s="43"/>
      <c r="AC98" s="43"/>
      <c r="AD98" s="43"/>
      <c r="AE98" s="43"/>
      <c r="AF98" s="43"/>
      <c r="AG98" s="43"/>
      <c r="AH98" s="43">
        <v>7.74</v>
      </c>
      <c r="AI98" s="43">
        <f t="shared" si="0"/>
        <v>18493.849999999991</v>
      </c>
      <c r="AJ98" s="66">
        <v>97</v>
      </c>
    </row>
    <row r="99" spans="1:36" x14ac:dyDescent="0.3">
      <c r="A99" t="s">
        <v>291</v>
      </c>
      <c r="B99" t="s">
        <v>327</v>
      </c>
      <c r="C99">
        <v>616536488</v>
      </c>
      <c r="E99" s="57" t="s">
        <v>280</v>
      </c>
      <c r="F99" s="43"/>
      <c r="G99" s="43">
        <v>16</v>
      </c>
      <c r="H99" s="43"/>
      <c r="I99" s="43"/>
      <c r="J99" s="43"/>
      <c r="K99" s="75"/>
      <c r="L99" s="43"/>
      <c r="M99" s="43"/>
      <c r="N99" s="43"/>
      <c r="O99" s="43"/>
      <c r="P99" s="43"/>
      <c r="Q99" s="43"/>
      <c r="R99" s="43"/>
      <c r="S99" s="43"/>
      <c r="T99" s="43"/>
      <c r="U99" s="43"/>
      <c r="V99" s="43"/>
      <c r="W99" s="43"/>
      <c r="X99" s="43"/>
      <c r="Y99" s="43"/>
      <c r="Z99" s="43"/>
      <c r="AA99" s="43"/>
      <c r="AB99" s="43"/>
      <c r="AC99" s="43"/>
      <c r="AD99" s="43"/>
      <c r="AE99" s="43"/>
      <c r="AF99" s="43"/>
      <c r="AG99" s="43"/>
      <c r="AH99" s="43">
        <v>16</v>
      </c>
      <c r="AI99" s="43">
        <f t="shared" si="0"/>
        <v>18509.849999999991</v>
      </c>
      <c r="AJ99" s="66">
        <v>98</v>
      </c>
    </row>
    <row r="100" spans="1:36" x14ac:dyDescent="0.3">
      <c r="A100" t="s">
        <v>291</v>
      </c>
      <c r="B100" t="s">
        <v>327</v>
      </c>
      <c r="C100">
        <v>975900053</v>
      </c>
      <c r="D100">
        <v>752539027</v>
      </c>
      <c r="E100" s="57" t="s">
        <v>293</v>
      </c>
      <c r="F100" s="43"/>
      <c r="G100" s="43"/>
      <c r="H100" s="43"/>
      <c r="I100" s="43"/>
      <c r="J100" s="43">
        <v>15</v>
      </c>
      <c r="K100" s="75"/>
      <c r="L100" s="43"/>
      <c r="M100" s="43"/>
      <c r="N100" s="43"/>
      <c r="O100" s="43"/>
      <c r="P100" s="43"/>
      <c r="Q100" s="43"/>
      <c r="R100" s="43"/>
      <c r="S100" s="43"/>
      <c r="T100" s="43"/>
      <c r="U100" s="43"/>
      <c r="V100" s="43"/>
      <c r="W100" s="43"/>
      <c r="X100" s="43"/>
      <c r="Y100" s="43"/>
      <c r="Z100" s="43"/>
      <c r="AA100" s="43"/>
      <c r="AB100" s="43"/>
      <c r="AC100" s="43"/>
      <c r="AD100" s="43"/>
      <c r="AE100" s="43"/>
      <c r="AF100" s="43"/>
      <c r="AG100" s="43">
        <v>3</v>
      </c>
      <c r="AH100" s="43">
        <v>18</v>
      </c>
      <c r="AI100" s="43">
        <f t="shared" si="0"/>
        <v>18527.849999999991</v>
      </c>
      <c r="AJ100" s="66">
        <v>99</v>
      </c>
    </row>
    <row r="101" spans="1:36" x14ac:dyDescent="0.3">
      <c r="A101" t="s">
        <v>291</v>
      </c>
      <c r="B101" t="s">
        <v>327</v>
      </c>
      <c r="C101">
        <v>258095662</v>
      </c>
      <c r="D101">
        <v>243217042</v>
      </c>
      <c r="E101" s="57" t="s">
        <v>294</v>
      </c>
      <c r="F101" s="43"/>
      <c r="G101" s="43"/>
      <c r="H101" s="43"/>
      <c r="I101" s="43"/>
      <c r="J101" s="43"/>
      <c r="K101" s="75"/>
      <c r="L101" s="43"/>
      <c r="M101" s="43"/>
      <c r="N101" s="43"/>
      <c r="O101" s="43"/>
      <c r="P101" s="43"/>
      <c r="Q101" s="43"/>
      <c r="R101" s="43"/>
      <c r="S101" s="43"/>
      <c r="T101" s="43"/>
      <c r="U101" s="43"/>
      <c r="V101" s="43"/>
      <c r="W101" s="43">
        <v>244.13</v>
      </c>
      <c r="X101" s="43"/>
      <c r="Y101" s="43"/>
      <c r="Z101" s="43"/>
      <c r="AA101" s="43"/>
      <c r="AB101" s="43"/>
      <c r="AC101" s="43"/>
      <c r="AD101" s="43"/>
      <c r="AE101" s="43"/>
      <c r="AF101" s="43"/>
      <c r="AG101" s="43">
        <v>48.83</v>
      </c>
      <c r="AH101" s="43">
        <v>292.97000000000003</v>
      </c>
      <c r="AI101" s="43">
        <f t="shared" si="0"/>
        <v>18820.819999999992</v>
      </c>
      <c r="AJ101" s="66">
        <v>100</v>
      </c>
    </row>
    <row r="102" spans="1:36" x14ac:dyDescent="0.3">
      <c r="A102" t="s">
        <v>291</v>
      </c>
      <c r="B102" t="s">
        <v>327</v>
      </c>
      <c r="C102">
        <v>702821366</v>
      </c>
      <c r="E102" s="57" t="s">
        <v>295</v>
      </c>
      <c r="F102" s="43"/>
      <c r="G102" s="43"/>
      <c r="H102" s="43"/>
      <c r="I102" s="43"/>
      <c r="J102" s="43"/>
      <c r="K102" s="75"/>
      <c r="L102" s="43"/>
      <c r="M102" s="43"/>
      <c r="N102" s="43"/>
      <c r="O102" s="43"/>
      <c r="P102" s="43"/>
      <c r="Q102" s="43">
        <v>36</v>
      </c>
      <c r="R102" s="43"/>
      <c r="S102" s="43"/>
      <c r="T102" s="43"/>
      <c r="U102" s="43"/>
      <c r="V102" s="43"/>
      <c r="W102" s="43"/>
      <c r="X102" s="43"/>
      <c r="Y102" s="43"/>
      <c r="Z102" s="43"/>
      <c r="AA102" s="43"/>
      <c r="AB102" s="43"/>
      <c r="AC102" s="43"/>
      <c r="AD102" s="43"/>
      <c r="AE102" s="43"/>
      <c r="AF102" s="43"/>
      <c r="AG102" s="43"/>
      <c r="AH102" s="43">
        <v>36</v>
      </c>
      <c r="AI102" s="43">
        <f t="shared" si="0"/>
        <v>18856.819999999992</v>
      </c>
      <c r="AJ102" s="66">
        <v>101</v>
      </c>
    </row>
    <row r="103" spans="1:36" x14ac:dyDescent="0.3">
      <c r="A103" t="s">
        <v>300</v>
      </c>
      <c r="B103" t="s">
        <v>328</v>
      </c>
      <c r="C103">
        <v>84565288</v>
      </c>
      <c r="E103" s="57" t="s">
        <v>301</v>
      </c>
      <c r="F103" s="43">
        <v>454.26</v>
      </c>
      <c r="G103" s="43"/>
      <c r="H103" s="43"/>
      <c r="I103" s="43"/>
      <c r="J103" s="43"/>
      <c r="K103" s="75"/>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v>454.26</v>
      </c>
      <c r="AI103" s="43">
        <f t="shared" si="0"/>
        <v>19311.079999999991</v>
      </c>
      <c r="AJ103" s="66">
        <v>102</v>
      </c>
    </row>
    <row r="104" spans="1:36" x14ac:dyDescent="0.3">
      <c r="A104" t="s">
        <v>300</v>
      </c>
      <c r="B104" t="s">
        <v>328</v>
      </c>
      <c r="C104">
        <v>347633302</v>
      </c>
      <c r="E104" s="57" t="s">
        <v>244</v>
      </c>
      <c r="F104" s="43">
        <v>8</v>
      </c>
      <c r="G104" s="43"/>
      <c r="H104" s="43"/>
      <c r="I104" s="43"/>
      <c r="J104" s="43"/>
      <c r="K104" s="75"/>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v>8</v>
      </c>
      <c r="AI104" s="43">
        <f t="shared" si="0"/>
        <v>19319.079999999991</v>
      </c>
      <c r="AJ104" s="66">
        <v>103</v>
      </c>
    </row>
    <row r="105" spans="1:36" x14ac:dyDescent="0.3">
      <c r="A105" t="s">
        <v>300</v>
      </c>
      <c r="B105" t="s">
        <v>328</v>
      </c>
      <c r="C105">
        <v>550273501</v>
      </c>
      <c r="E105" s="57" t="s">
        <v>302</v>
      </c>
      <c r="F105" s="43"/>
      <c r="G105" s="43"/>
      <c r="H105" s="43"/>
      <c r="I105" s="43">
        <v>16.149999999999999</v>
      </c>
      <c r="J105" s="43"/>
      <c r="K105" s="75"/>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v>16.149999999999999</v>
      </c>
      <c r="AI105" s="43">
        <f t="shared" si="0"/>
        <v>19335.229999999992</v>
      </c>
      <c r="AJ105" s="66">
        <v>104</v>
      </c>
    </row>
    <row r="106" spans="1:36" x14ac:dyDescent="0.3">
      <c r="A106" t="s">
        <v>300</v>
      </c>
      <c r="B106" t="s">
        <v>328</v>
      </c>
      <c r="C106">
        <v>739386359</v>
      </c>
      <c r="E106" s="57" t="s">
        <v>151</v>
      </c>
      <c r="F106" s="43"/>
      <c r="G106" s="43"/>
      <c r="H106" s="43"/>
      <c r="I106" s="43"/>
      <c r="J106" s="43"/>
      <c r="K106" s="75"/>
      <c r="L106" s="43"/>
      <c r="M106" s="43"/>
      <c r="N106" s="43"/>
      <c r="O106" s="43"/>
      <c r="P106" s="43"/>
      <c r="Q106" s="43"/>
      <c r="R106" s="43"/>
      <c r="S106" s="43"/>
      <c r="T106" s="43"/>
      <c r="U106" s="43"/>
      <c r="V106" s="43">
        <v>7.74</v>
      </c>
      <c r="W106" s="43"/>
      <c r="X106" s="43"/>
      <c r="Y106" s="43"/>
      <c r="Z106" s="43"/>
      <c r="AA106" s="43"/>
      <c r="AB106" s="43"/>
      <c r="AC106" s="43"/>
      <c r="AD106" s="43"/>
      <c r="AE106" s="43"/>
      <c r="AF106" s="43"/>
      <c r="AG106" s="43"/>
      <c r="AH106" s="43">
        <v>7.74</v>
      </c>
      <c r="AI106" s="43">
        <f t="shared" si="0"/>
        <v>19342.969999999994</v>
      </c>
      <c r="AJ106" s="66">
        <v>105</v>
      </c>
    </row>
    <row r="107" spans="1:36" x14ac:dyDescent="0.3">
      <c r="A107" t="s">
        <v>300</v>
      </c>
      <c r="B107" t="s">
        <v>328</v>
      </c>
      <c r="C107">
        <v>188174449</v>
      </c>
      <c r="E107" s="57" t="s">
        <v>303</v>
      </c>
      <c r="F107" s="43"/>
      <c r="G107" s="43">
        <v>16</v>
      </c>
      <c r="H107" s="43"/>
      <c r="I107" s="43"/>
      <c r="J107" s="43"/>
      <c r="K107" s="75"/>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v>16</v>
      </c>
      <c r="AI107" s="43">
        <f t="shared" si="0"/>
        <v>19358.969999999994</v>
      </c>
      <c r="AJ107" s="66">
        <v>106</v>
      </c>
    </row>
    <row r="108" spans="1:36" x14ac:dyDescent="0.3">
      <c r="A108" t="s">
        <v>300</v>
      </c>
      <c r="B108" t="s">
        <v>328</v>
      </c>
      <c r="C108">
        <v>697330441</v>
      </c>
      <c r="D108">
        <v>243217042</v>
      </c>
      <c r="E108" s="57" t="s">
        <v>311</v>
      </c>
      <c r="F108" s="43"/>
      <c r="G108" s="43"/>
      <c r="H108" s="43"/>
      <c r="I108" s="43"/>
      <c r="J108" s="43"/>
      <c r="K108" s="75"/>
      <c r="L108" s="43"/>
      <c r="M108" s="43"/>
      <c r="N108" s="43"/>
      <c r="O108" s="43"/>
      <c r="P108" s="43"/>
      <c r="Q108" s="43"/>
      <c r="R108" s="43"/>
      <c r="S108" s="43"/>
      <c r="T108" s="43"/>
      <c r="U108" s="43"/>
      <c r="V108" s="43"/>
      <c r="W108" s="43">
        <v>244.14</v>
      </c>
      <c r="X108" s="43"/>
      <c r="Y108" s="43"/>
      <c r="Z108" s="43"/>
      <c r="AA108" s="43"/>
      <c r="AB108" s="43"/>
      <c r="AC108" s="43"/>
      <c r="AD108" s="43"/>
      <c r="AE108" s="43"/>
      <c r="AF108" s="43"/>
      <c r="AG108" s="43">
        <v>48.83</v>
      </c>
      <c r="AH108" s="43">
        <v>292.97000000000003</v>
      </c>
      <c r="AI108" s="43">
        <f t="shared" si="0"/>
        <v>19651.939999999995</v>
      </c>
      <c r="AJ108" s="66">
        <v>107</v>
      </c>
    </row>
    <row r="109" spans="1:36" x14ac:dyDescent="0.3">
      <c r="A109" t="s">
        <v>300</v>
      </c>
      <c r="B109" t="s">
        <v>328</v>
      </c>
      <c r="C109">
        <v>449749843</v>
      </c>
      <c r="D109">
        <v>752539027</v>
      </c>
      <c r="E109" s="57" t="s">
        <v>304</v>
      </c>
      <c r="F109" s="43"/>
      <c r="G109" s="43"/>
      <c r="H109" s="43"/>
      <c r="I109" s="43"/>
      <c r="J109" s="43">
        <v>15</v>
      </c>
      <c r="K109" s="75"/>
      <c r="L109" s="43"/>
      <c r="M109" s="43"/>
      <c r="N109" s="43"/>
      <c r="O109" s="43"/>
      <c r="P109" s="43"/>
      <c r="Q109" s="43"/>
      <c r="R109" s="43"/>
      <c r="S109" s="43"/>
      <c r="T109" s="43"/>
      <c r="U109" s="43"/>
      <c r="V109" s="43"/>
      <c r="W109" s="43"/>
      <c r="X109" s="43"/>
      <c r="Y109" s="43"/>
      <c r="Z109" s="43"/>
      <c r="AA109" s="43"/>
      <c r="AB109" s="43"/>
      <c r="AC109" s="43"/>
      <c r="AD109" s="43"/>
      <c r="AE109" s="43"/>
      <c r="AF109" s="43"/>
      <c r="AG109" s="43">
        <v>3</v>
      </c>
      <c r="AH109" s="43">
        <v>18</v>
      </c>
      <c r="AI109" s="43">
        <f t="shared" si="0"/>
        <v>19669.939999999995</v>
      </c>
      <c r="AJ109" s="66">
        <v>108</v>
      </c>
    </row>
    <row r="110" spans="1:36" x14ac:dyDescent="0.3">
      <c r="A110" t="s">
        <v>300</v>
      </c>
      <c r="B110" t="s">
        <v>328</v>
      </c>
      <c r="C110">
        <v>98436617</v>
      </c>
      <c r="E110" s="57" t="s">
        <v>305</v>
      </c>
      <c r="F110" s="43"/>
      <c r="G110" s="43"/>
      <c r="H110" s="43"/>
      <c r="I110" s="43"/>
      <c r="J110" s="43"/>
      <c r="K110" s="75"/>
      <c r="L110" s="43"/>
      <c r="M110" s="43"/>
      <c r="N110" s="43"/>
      <c r="O110" s="43"/>
      <c r="P110" s="43">
        <v>230</v>
      </c>
      <c r="Q110" s="43"/>
      <c r="R110" s="43"/>
      <c r="S110" s="43"/>
      <c r="T110" s="43"/>
      <c r="U110" s="43"/>
      <c r="V110" s="43"/>
      <c r="W110" s="43"/>
      <c r="X110" s="43"/>
      <c r="Y110" s="43"/>
      <c r="Z110" s="43"/>
      <c r="AA110" s="43"/>
      <c r="AB110" s="43"/>
      <c r="AC110" s="43"/>
      <c r="AD110" s="43"/>
      <c r="AE110" s="43"/>
      <c r="AF110" s="43"/>
      <c r="AG110" s="43"/>
      <c r="AH110" s="43">
        <v>230</v>
      </c>
      <c r="AI110" s="43">
        <f t="shared" si="0"/>
        <v>19899.939999999995</v>
      </c>
      <c r="AJ110" s="66">
        <v>109</v>
      </c>
    </row>
    <row r="111" spans="1:36" x14ac:dyDescent="0.3">
      <c r="A111" t="s">
        <v>300</v>
      </c>
      <c r="B111" t="s">
        <v>328</v>
      </c>
      <c r="C111">
        <v>82907133</v>
      </c>
      <c r="E111" s="57" t="s">
        <v>306</v>
      </c>
      <c r="F111" s="43"/>
      <c r="G111" s="43"/>
      <c r="H111" s="43"/>
      <c r="I111" s="43">
        <v>10</v>
      </c>
      <c r="J111" s="43"/>
      <c r="K111" s="75"/>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v>10</v>
      </c>
      <c r="AI111" s="43">
        <f t="shared" si="0"/>
        <v>19909.939999999995</v>
      </c>
      <c r="AJ111" s="66">
        <v>110</v>
      </c>
    </row>
    <row r="112" spans="1:36" x14ac:dyDescent="0.3">
      <c r="A112" t="s">
        <v>307</v>
      </c>
      <c r="C112">
        <v>386474704</v>
      </c>
      <c r="E112" s="57" t="s">
        <v>308</v>
      </c>
      <c r="F112" s="43">
        <v>79.84</v>
      </c>
      <c r="G112" s="43"/>
      <c r="H112" s="43"/>
      <c r="I112" s="43"/>
      <c r="J112" s="43"/>
      <c r="K112" s="75"/>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v>79.84</v>
      </c>
      <c r="AI112" s="43">
        <f t="shared" si="0"/>
        <v>19989.779999999995</v>
      </c>
      <c r="AJ112" s="66">
        <v>111</v>
      </c>
    </row>
    <row r="113" spans="1:36" x14ac:dyDescent="0.3">
      <c r="A113" t="s">
        <v>307</v>
      </c>
      <c r="C113">
        <v>122366096</v>
      </c>
      <c r="E113" s="57" t="s">
        <v>309</v>
      </c>
      <c r="F113" s="43"/>
      <c r="G113" s="43"/>
      <c r="H113" s="43"/>
      <c r="I113" s="43"/>
      <c r="J113" s="43"/>
      <c r="K113" s="75">
        <v>2210</v>
      </c>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v>2210</v>
      </c>
      <c r="AI113" s="43">
        <f t="shared" si="0"/>
        <v>22199.779999999995</v>
      </c>
      <c r="AJ113" s="66">
        <v>112</v>
      </c>
    </row>
    <row r="114" spans="1:36" x14ac:dyDescent="0.3">
      <c r="A114" t="s">
        <v>307</v>
      </c>
      <c r="C114">
        <v>244782289</v>
      </c>
      <c r="D114">
        <v>243217042</v>
      </c>
      <c r="E114" s="57" t="s">
        <v>310</v>
      </c>
      <c r="F114" s="43"/>
      <c r="G114" s="43"/>
      <c r="H114" s="43"/>
      <c r="I114" s="43"/>
      <c r="J114" s="43"/>
      <c r="K114" s="75"/>
      <c r="L114" s="43"/>
      <c r="M114" s="43"/>
      <c r="N114" s="43"/>
      <c r="O114" s="43"/>
      <c r="P114" s="43"/>
      <c r="Q114" s="43"/>
      <c r="R114" s="43"/>
      <c r="S114" s="43"/>
      <c r="T114" s="43"/>
      <c r="U114" s="43"/>
      <c r="V114" s="43"/>
      <c r="W114" s="43">
        <v>244.17</v>
      </c>
      <c r="X114" s="43"/>
      <c r="Y114" s="43"/>
      <c r="Z114" s="43"/>
      <c r="AA114" s="43"/>
      <c r="AB114" s="43"/>
      <c r="AC114" s="43"/>
      <c r="AD114" s="43"/>
      <c r="AE114" s="43"/>
      <c r="AF114" s="43"/>
      <c r="AG114" s="43">
        <v>48.83</v>
      </c>
      <c r="AH114" s="43">
        <v>293</v>
      </c>
      <c r="AI114" s="43">
        <f t="shared" si="0"/>
        <v>22492.779999999995</v>
      </c>
      <c r="AJ114" s="66">
        <v>113</v>
      </c>
    </row>
    <row r="115" spans="1:36" x14ac:dyDescent="0.3">
      <c r="A115" t="s">
        <v>307</v>
      </c>
      <c r="C115">
        <v>220719518</v>
      </c>
      <c r="E115" s="57" t="s">
        <v>312</v>
      </c>
      <c r="F115" s="43"/>
      <c r="G115" s="43"/>
      <c r="H115" s="43"/>
      <c r="I115" s="43"/>
      <c r="J115" s="43"/>
      <c r="K115" s="75"/>
      <c r="L115" s="43"/>
      <c r="M115" s="43"/>
      <c r="N115" s="43"/>
      <c r="O115" s="43"/>
      <c r="P115" s="43"/>
      <c r="Q115" s="43"/>
      <c r="R115" s="43"/>
      <c r="S115" s="43"/>
      <c r="T115" s="43"/>
      <c r="U115" s="43"/>
      <c r="V115" s="43"/>
      <c r="W115" s="43"/>
      <c r="X115" s="43"/>
      <c r="Y115" s="43"/>
      <c r="Z115" s="43"/>
      <c r="AA115" s="43"/>
      <c r="AB115" s="43"/>
      <c r="AC115" s="43"/>
      <c r="AD115" s="43">
        <v>28.05</v>
      </c>
      <c r="AE115" s="43"/>
      <c r="AF115" s="43"/>
      <c r="AG115" s="43"/>
      <c r="AH115" s="43">
        <v>28.05</v>
      </c>
      <c r="AI115" s="43">
        <f t="shared" si="0"/>
        <v>22520.829999999994</v>
      </c>
      <c r="AJ115" s="66">
        <v>114</v>
      </c>
    </row>
    <row r="116" spans="1:36" x14ac:dyDescent="0.3">
      <c r="A116" t="s">
        <v>307</v>
      </c>
      <c r="C116">
        <v>334459270</v>
      </c>
      <c r="D116">
        <v>232555575</v>
      </c>
      <c r="E116" s="57" t="s">
        <v>313</v>
      </c>
      <c r="F116" s="43"/>
      <c r="G116" s="43"/>
      <c r="H116" s="43"/>
      <c r="I116" s="43"/>
      <c r="J116" s="43"/>
      <c r="K116" s="75"/>
      <c r="L116" s="43">
        <v>3.38</v>
      </c>
      <c r="M116" s="43"/>
      <c r="N116" s="43"/>
      <c r="O116" s="43"/>
      <c r="P116" s="43"/>
      <c r="Q116" s="43"/>
      <c r="R116" s="43"/>
      <c r="S116" s="43"/>
      <c r="T116" s="43"/>
      <c r="U116" s="43"/>
      <c r="V116" s="43"/>
      <c r="W116" s="43"/>
      <c r="X116" s="43"/>
      <c r="Y116" s="43"/>
      <c r="Z116" s="43"/>
      <c r="AA116" s="43"/>
      <c r="AB116" s="43"/>
      <c r="AC116" s="43"/>
      <c r="AD116" s="43"/>
      <c r="AE116" s="43"/>
      <c r="AF116" s="43"/>
      <c r="AG116" s="43">
        <v>0.67</v>
      </c>
      <c r="AH116" s="43">
        <v>4.05</v>
      </c>
      <c r="AI116" s="43">
        <f t="shared" si="0"/>
        <v>22524.879999999994</v>
      </c>
      <c r="AJ116" s="66">
        <v>115</v>
      </c>
    </row>
    <row r="117" spans="1:36" x14ac:dyDescent="0.3">
      <c r="A117" t="s">
        <v>307</v>
      </c>
      <c r="C117">
        <v>354025023</v>
      </c>
      <c r="D117">
        <v>232555575</v>
      </c>
      <c r="E117" s="57" t="s">
        <v>335</v>
      </c>
      <c r="F117" s="43"/>
      <c r="G117" s="43"/>
      <c r="H117" s="43"/>
      <c r="I117" s="43"/>
      <c r="J117" s="43"/>
      <c r="K117" s="75"/>
      <c r="L117" s="43">
        <v>6.66</v>
      </c>
      <c r="M117" s="43"/>
      <c r="N117" s="43"/>
      <c r="O117" s="43"/>
      <c r="P117" s="43"/>
      <c r="Q117" s="43"/>
      <c r="R117" s="43"/>
      <c r="S117" s="43"/>
      <c r="T117" s="43"/>
      <c r="U117" s="43"/>
      <c r="V117" s="43"/>
      <c r="W117" s="43"/>
      <c r="X117" s="43"/>
      <c r="Y117" s="43"/>
      <c r="Z117" s="43"/>
      <c r="AA117" s="43"/>
      <c r="AB117" s="43"/>
      <c r="AC117" s="43"/>
      <c r="AD117" s="43"/>
      <c r="AE117" s="43"/>
      <c r="AF117" s="43"/>
      <c r="AG117" s="43">
        <v>1.33</v>
      </c>
      <c r="AH117" s="43">
        <v>7.99</v>
      </c>
      <c r="AI117" s="43">
        <f t="shared" si="0"/>
        <v>22532.869999999995</v>
      </c>
      <c r="AJ117" s="66">
        <v>116</v>
      </c>
    </row>
    <row r="118" spans="1:36" x14ac:dyDescent="0.3">
      <c r="A118" t="s">
        <v>307</v>
      </c>
      <c r="C118">
        <v>742839030</v>
      </c>
      <c r="D118">
        <v>446489803</v>
      </c>
      <c r="E118" s="57" t="s">
        <v>314</v>
      </c>
      <c r="F118" s="43"/>
      <c r="G118" s="43"/>
      <c r="H118" s="43"/>
      <c r="I118" s="43"/>
      <c r="J118" s="43"/>
      <c r="K118" s="75">
        <v>2428</v>
      </c>
      <c r="L118" s="43"/>
      <c r="M118" s="43"/>
      <c r="N118" s="43"/>
      <c r="O118" s="43"/>
      <c r="P118" s="43"/>
      <c r="Q118" s="43"/>
      <c r="R118" s="43"/>
      <c r="S118" s="43"/>
      <c r="T118" s="43"/>
      <c r="U118" s="43"/>
      <c r="V118" s="43"/>
      <c r="W118" s="43"/>
      <c r="X118" s="43"/>
      <c r="Y118" s="43"/>
      <c r="Z118" s="43"/>
      <c r="AA118" s="43"/>
      <c r="AB118" s="43"/>
      <c r="AC118" s="43"/>
      <c r="AD118" s="43"/>
      <c r="AE118" s="43"/>
      <c r="AF118" s="43"/>
      <c r="AG118" s="43">
        <v>485.6</v>
      </c>
      <c r="AH118" s="43">
        <v>2913.6</v>
      </c>
      <c r="AI118" s="43">
        <f t="shared" si="0"/>
        <v>25446.469999999994</v>
      </c>
      <c r="AJ118" s="66">
        <v>117</v>
      </c>
    </row>
    <row r="119" spans="1:36" x14ac:dyDescent="0.3">
      <c r="A119" t="s">
        <v>336</v>
      </c>
      <c r="C119">
        <v>94939661</v>
      </c>
      <c r="D119">
        <v>416758824</v>
      </c>
      <c r="E119" s="57" t="s">
        <v>337</v>
      </c>
      <c r="F119" s="43"/>
      <c r="G119" s="43"/>
      <c r="H119" s="43"/>
      <c r="I119" s="43">
        <v>142.85</v>
      </c>
      <c r="J119" s="43"/>
      <c r="K119" s="75"/>
      <c r="L119" s="43"/>
      <c r="M119" s="43"/>
      <c r="N119" s="43"/>
      <c r="O119" s="43"/>
      <c r="P119" s="43"/>
      <c r="Q119" s="43"/>
      <c r="R119" s="43"/>
      <c r="S119" s="43"/>
      <c r="T119" s="43"/>
      <c r="U119" s="43"/>
      <c r="V119" s="43"/>
      <c r="W119" s="43"/>
      <c r="X119" s="43"/>
      <c r="Y119" s="43"/>
      <c r="Z119" s="43"/>
      <c r="AA119" s="43"/>
      <c r="AB119" s="43"/>
      <c r="AC119" s="43"/>
      <c r="AD119" s="43"/>
      <c r="AE119" s="43"/>
      <c r="AF119" s="43"/>
      <c r="AG119" s="43">
        <v>28.57</v>
      </c>
      <c r="AH119" s="43">
        <v>171.42</v>
      </c>
      <c r="AI119" s="43">
        <f t="shared" si="0"/>
        <v>25617.889999999992</v>
      </c>
      <c r="AJ119" s="66">
        <v>118</v>
      </c>
    </row>
    <row r="120" spans="1:36" x14ac:dyDescent="0.3">
      <c r="A120" t="s">
        <v>338</v>
      </c>
      <c r="C120" t="s">
        <v>177</v>
      </c>
      <c r="E120" s="57" t="s">
        <v>223</v>
      </c>
      <c r="F120" s="43"/>
      <c r="G120" s="43"/>
      <c r="H120" s="43"/>
      <c r="I120" s="43"/>
      <c r="J120" s="43"/>
      <c r="K120" s="75"/>
      <c r="L120" s="43"/>
      <c r="M120" s="43"/>
      <c r="N120" s="43"/>
      <c r="O120" s="43"/>
      <c r="P120" s="43"/>
      <c r="Q120" s="43"/>
      <c r="R120" s="43"/>
      <c r="S120" s="43"/>
      <c r="T120" s="43"/>
      <c r="U120" s="43"/>
      <c r="V120" s="43"/>
      <c r="W120" s="43"/>
      <c r="X120" s="43"/>
      <c r="Y120" s="43"/>
      <c r="Z120" s="43"/>
      <c r="AA120" s="43"/>
      <c r="AB120" s="43"/>
      <c r="AC120" s="43"/>
      <c r="AD120" s="43"/>
      <c r="AE120" s="43"/>
      <c r="AF120" s="43">
        <v>18</v>
      </c>
      <c r="AG120" s="43"/>
      <c r="AH120" s="43">
        <v>18</v>
      </c>
      <c r="AI120" s="43">
        <f t="shared" si="0"/>
        <v>25635.889999999992</v>
      </c>
      <c r="AJ120" s="66">
        <v>119</v>
      </c>
    </row>
    <row r="121" spans="1:36" x14ac:dyDescent="0.3">
      <c r="A121" t="s">
        <v>89</v>
      </c>
      <c r="F121" s="43">
        <f t="shared" ref="F121:L121" si="1">SUM(F2:F120)</f>
        <v>5550.1600000000017</v>
      </c>
      <c r="G121" s="43">
        <f t="shared" si="1"/>
        <v>192</v>
      </c>
      <c r="H121" s="43">
        <f t="shared" si="1"/>
        <v>400</v>
      </c>
      <c r="I121" s="43">
        <f t="shared" si="1"/>
        <v>468.5</v>
      </c>
      <c r="J121" s="43">
        <f t="shared" si="1"/>
        <v>189.99</v>
      </c>
      <c r="K121" s="43">
        <f t="shared" si="1"/>
        <v>9908.869999999999</v>
      </c>
      <c r="L121" s="43">
        <f t="shared" si="1"/>
        <v>10.039999999999999</v>
      </c>
      <c r="M121" s="43"/>
      <c r="N121" s="43">
        <f>SUM(N2:N120)</f>
        <v>918.71</v>
      </c>
      <c r="O121" s="43">
        <f>SUM(O2:O120)</f>
        <v>80</v>
      </c>
      <c r="P121" s="43">
        <f>SUM(P2:P120)</f>
        <v>289.95</v>
      </c>
      <c r="Q121" s="43">
        <f>SUM(Q2:Q120)</f>
        <v>275.3</v>
      </c>
      <c r="R121" s="43">
        <f>SUM(R2:R120)</f>
        <v>35</v>
      </c>
      <c r="S121" s="43"/>
      <c r="T121" s="43">
        <f>SUM(T2:T120)</f>
        <v>180</v>
      </c>
      <c r="U121" s="43">
        <f>SUM(U2:U120)</f>
        <v>200</v>
      </c>
      <c r="V121" s="43">
        <f>SUM(V2:V120)</f>
        <v>161.78000000000003</v>
      </c>
      <c r="W121" s="43">
        <f>SUM(W2:W120)</f>
        <v>3665.2100000000005</v>
      </c>
      <c r="X121" s="43">
        <f>SUM(X2:X120)</f>
        <v>102</v>
      </c>
      <c r="Y121" s="43"/>
      <c r="Z121" s="43">
        <f>SUM(Z2:Z120)</f>
        <v>10</v>
      </c>
      <c r="AA121" s="43">
        <f>SUM(AA2:AA120)</f>
        <v>0</v>
      </c>
      <c r="AB121" s="43">
        <f>SUM(AB2:AB120)</f>
        <v>1000</v>
      </c>
      <c r="AC121" s="43"/>
      <c r="AD121" s="43">
        <f>SUM(AD2:AD120)</f>
        <v>49.64</v>
      </c>
      <c r="AE121" s="43">
        <f>SUM(AE2:AE120)</f>
        <v>474</v>
      </c>
      <c r="AF121" s="43">
        <f>SUM(AF2:AF120)</f>
        <v>72</v>
      </c>
      <c r="AG121" s="43">
        <f>SUM(AG2:AG120)</f>
        <v>1402.7300000000002</v>
      </c>
      <c r="AH121" s="43">
        <f>SUM(AH2:AH120)</f>
        <v>25635.889999999992</v>
      </c>
      <c r="AI121" s="43"/>
      <c r="AJ121" s="66"/>
    </row>
    <row r="122" spans="1:36" x14ac:dyDescent="0.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66"/>
    </row>
    <row r="123" spans="1:36" x14ac:dyDescent="0.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66"/>
    </row>
    <row r="124" spans="1:36" x14ac:dyDescent="0.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66"/>
    </row>
    <row r="125" spans="1:36" x14ac:dyDescent="0.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66"/>
    </row>
    <row r="126" spans="1:36" x14ac:dyDescent="0.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66"/>
    </row>
    <row r="127" spans="1:36" x14ac:dyDescent="0.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66"/>
    </row>
    <row r="128" spans="1:36" x14ac:dyDescent="0.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66"/>
    </row>
    <row r="129" spans="6:36" x14ac:dyDescent="0.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66"/>
    </row>
    <row r="130" spans="6:36" x14ac:dyDescent="0.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66"/>
    </row>
    <row r="131" spans="6:36" x14ac:dyDescent="0.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66"/>
    </row>
    <row r="132" spans="6:36" x14ac:dyDescent="0.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66"/>
    </row>
    <row r="133" spans="6:36" x14ac:dyDescent="0.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66"/>
    </row>
    <row r="134" spans="6:36" x14ac:dyDescent="0.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66"/>
    </row>
    <row r="135" spans="6:36" x14ac:dyDescent="0.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66"/>
    </row>
    <row r="136" spans="6:36" x14ac:dyDescent="0.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row>
    <row r="137" spans="6:36" x14ac:dyDescent="0.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row>
    <row r="138" spans="6:36" x14ac:dyDescent="0.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row>
    <row r="139" spans="6:36" x14ac:dyDescent="0.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row>
    <row r="140" spans="6:36" x14ac:dyDescent="0.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row>
    <row r="141" spans="6:36" x14ac:dyDescent="0.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row>
    <row r="142" spans="6:36" x14ac:dyDescent="0.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row>
    <row r="143" spans="6:36" x14ac:dyDescent="0.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row>
    <row r="144" spans="6:36" x14ac:dyDescent="0.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row>
    <row r="145" spans="6:35" x14ac:dyDescent="0.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row>
    <row r="146" spans="6:35" x14ac:dyDescent="0.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row>
    <row r="147" spans="6:35" x14ac:dyDescent="0.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row>
    <row r="148" spans="6:35" x14ac:dyDescent="0.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row>
    <row r="149" spans="6:35" x14ac:dyDescent="0.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row>
    <row r="150" spans="6:35" x14ac:dyDescent="0.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row>
    <row r="151" spans="6:35" x14ac:dyDescent="0.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row>
    <row r="152" spans="6:35" x14ac:dyDescent="0.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row>
    <row r="153" spans="6:35" x14ac:dyDescent="0.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row>
    <row r="154" spans="6:35" x14ac:dyDescent="0.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row>
    <row r="155" spans="6:35" x14ac:dyDescent="0.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row>
    <row r="156" spans="6:35" x14ac:dyDescent="0.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row>
    <row r="157" spans="6:35" x14ac:dyDescent="0.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row>
    <row r="158" spans="6:35" x14ac:dyDescent="0.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row>
    <row r="159" spans="6:35" x14ac:dyDescent="0.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row>
    <row r="160" spans="6:35" x14ac:dyDescent="0.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row>
    <row r="161" spans="6:35" x14ac:dyDescent="0.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row>
    <row r="162" spans="6:35" x14ac:dyDescent="0.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row>
    <row r="163" spans="6:35" x14ac:dyDescent="0.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row>
    <row r="164" spans="6:35" x14ac:dyDescent="0.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row>
    <row r="165" spans="6:35" x14ac:dyDescent="0.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row>
    <row r="166" spans="6:35" x14ac:dyDescent="0.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row>
    <row r="167" spans="6:35" x14ac:dyDescent="0.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row>
    <row r="168" spans="6:35" x14ac:dyDescent="0.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row>
    <row r="169" spans="6:35" x14ac:dyDescent="0.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row>
    <row r="170" spans="6:35" x14ac:dyDescent="0.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row>
    <row r="171" spans="6:35" x14ac:dyDescent="0.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row>
    <row r="172" spans="6:35" x14ac:dyDescent="0.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row>
    <row r="173" spans="6:35" x14ac:dyDescent="0.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row>
    <row r="174" spans="6:35" x14ac:dyDescent="0.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row>
    <row r="175" spans="6:35" x14ac:dyDescent="0.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row>
    <row r="176" spans="6:35" x14ac:dyDescent="0.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row>
    <row r="177" spans="6:35" x14ac:dyDescent="0.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row>
    <row r="178" spans="6:35" x14ac:dyDescent="0.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row>
    <row r="179" spans="6:35" x14ac:dyDescent="0.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row>
  </sheetData>
  <phoneticPr fontId="14" type="noConversion"/>
  <pageMargins left="0.7" right="0.7" top="0.75" bottom="0.75" header="0.3" footer="0.3"/>
  <pageSetup paperSize="8" scale="36"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E8CC9-2586-49AB-86C1-65B33B3CDD66}">
  <sheetPr>
    <pageSetUpPr fitToPage="1"/>
  </sheetPr>
  <dimension ref="A1:K45"/>
  <sheetViews>
    <sheetView workbookViewId="0">
      <pane xSplit="4" ySplit="13" topLeftCell="H14" activePane="bottomRight" state="frozen"/>
      <selection pane="topRight" activeCell="E1" sqref="E1"/>
      <selection pane="bottomLeft" activeCell="A14" sqref="A14"/>
      <selection pane="bottomRight" activeCell="I16" sqref="I16"/>
    </sheetView>
  </sheetViews>
  <sheetFormatPr defaultRowHeight="14" x14ac:dyDescent="0.3"/>
  <cols>
    <col min="1" max="1" width="62.4140625" customWidth="1"/>
    <col min="2" max="2" width="19.6640625" customWidth="1"/>
    <col min="3" max="3" width="29.75" customWidth="1"/>
    <col min="4" max="4" width="11.4140625" customWidth="1"/>
    <col min="5" max="5" width="25" customWidth="1"/>
    <col min="6" max="6" width="11.25" customWidth="1"/>
    <col min="7" max="8" width="11.58203125" customWidth="1"/>
    <col min="9" max="9" width="56.83203125" customWidth="1"/>
    <col min="10" max="10" width="25.08203125" customWidth="1"/>
    <col min="11" max="11" width="15.9140625" customWidth="1"/>
  </cols>
  <sheetData>
    <row r="1" spans="1:11" ht="15.5" x14ac:dyDescent="0.3">
      <c r="A1" s="1" t="s">
        <v>37</v>
      </c>
      <c r="B1" s="2"/>
      <c r="C1" s="2"/>
      <c r="D1" s="2"/>
      <c r="E1" s="1"/>
      <c r="F1" s="1"/>
      <c r="G1" s="3"/>
      <c r="H1" s="3"/>
      <c r="I1" s="1"/>
      <c r="J1" s="3"/>
      <c r="K1" s="2"/>
    </row>
    <row r="2" spans="1:11" ht="31" x14ac:dyDescent="0.3">
      <c r="A2" s="3" t="s">
        <v>0</v>
      </c>
      <c r="B2" s="3" t="s">
        <v>32</v>
      </c>
      <c r="C2" s="4" t="s">
        <v>33</v>
      </c>
      <c r="D2" s="3" t="s">
        <v>1</v>
      </c>
      <c r="E2" s="3" t="s">
        <v>38</v>
      </c>
      <c r="F2" s="3" t="s">
        <v>54</v>
      </c>
      <c r="G2" s="3" t="s">
        <v>55</v>
      </c>
      <c r="H2" s="55" t="s">
        <v>160</v>
      </c>
      <c r="I2" s="9" t="s">
        <v>40</v>
      </c>
      <c r="J2" s="3"/>
    </row>
    <row r="3" spans="1:11" ht="15.5" x14ac:dyDescent="0.3">
      <c r="A3" s="14" t="s">
        <v>36</v>
      </c>
      <c r="B3" s="15">
        <v>7934.44</v>
      </c>
      <c r="C3" s="16">
        <v>7934.44</v>
      </c>
      <c r="D3" s="26">
        <f>SUM(B3-C3)</f>
        <v>0</v>
      </c>
      <c r="E3" s="15">
        <v>5111.46</v>
      </c>
      <c r="F3" s="15">
        <v>14046.54</v>
      </c>
      <c r="G3" s="15">
        <v>14046.5</v>
      </c>
      <c r="H3" s="54">
        <v>19232.77</v>
      </c>
      <c r="I3" s="52" t="s">
        <v>161</v>
      </c>
      <c r="J3" s="6"/>
    </row>
    <row r="4" spans="1:11" ht="15.5" x14ac:dyDescent="0.3">
      <c r="A4" s="14" t="s">
        <v>41</v>
      </c>
      <c r="B4" s="18">
        <v>24234.36</v>
      </c>
      <c r="C4" s="18">
        <v>24234.36</v>
      </c>
      <c r="D4" s="18">
        <f t="shared" ref="D4:D8" si="0">SUM(B4-C4)</f>
        <v>0</v>
      </c>
      <c r="E4" s="18">
        <v>16060.66</v>
      </c>
      <c r="F4" s="30">
        <v>23000</v>
      </c>
      <c r="G4" s="27">
        <v>24234.36</v>
      </c>
      <c r="H4" s="30">
        <v>24234.36</v>
      </c>
      <c r="I4" s="10"/>
      <c r="J4" s="5"/>
    </row>
    <row r="5" spans="1:11" ht="15.5" x14ac:dyDescent="0.3">
      <c r="A5" s="14" t="s">
        <v>2</v>
      </c>
      <c r="B5" s="18">
        <v>0</v>
      </c>
      <c r="C5" s="18">
        <v>0</v>
      </c>
      <c r="D5" s="18">
        <f t="shared" si="0"/>
        <v>0</v>
      </c>
      <c r="E5" s="18">
        <v>0</v>
      </c>
      <c r="F5" s="18">
        <v>0</v>
      </c>
      <c r="G5" s="18">
        <v>0</v>
      </c>
      <c r="H5" s="18">
        <v>0</v>
      </c>
      <c r="I5" s="11"/>
      <c r="J5" s="6"/>
    </row>
    <row r="6" spans="1:11" ht="15.5" x14ac:dyDescent="0.3">
      <c r="A6" s="14" t="s">
        <v>3</v>
      </c>
      <c r="B6" s="18">
        <v>96</v>
      </c>
      <c r="C6" s="18">
        <v>96</v>
      </c>
      <c r="D6" s="18">
        <f t="shared" si="0"/>
        <v>0</v>
      </c>
      <c r="E6" s="18">
        <v>96</v>
      </c>
      <c r="F6" s="18">
        <v>96</v>
      </c>
      <c r="G6" s="18">
        <v>96</v>
      </c>
      <c r="H6" s="18">
        <v>96</v>
      </c>
      <c r="I6" s="11"/>
      <c r="J6" s="6"/>
    </row>
    <row r="7" spans="1:11" ht="15.5" x14ac:dyDescent="0.3">
      <c r="A7" s="14" t="s">
        <v>4</v>
      </c>
      <c r="B7" s="18">
        <v>0</v>
      </c>
      <c r="C7" s="18">
        <v>0</v>
      </c>
      <c r="D7" s="18">
        <f t="shared" si="0"/>
        <v>0</v>
      </c>
      <c r="E7" s="18">
        <v>180</v>
      </c>
      <c r="F7" s="18">
        <v>180</v>
      </c>
      <c r="G7" s="18">
        <v>180</v>
      </c>
      <c r="H7" s="18">
        <v>180</v>
      </c>
      <c r="I7" s="11"/>
      <c r="J7" s="6"/>
    </row>
    <row r="8" spans="1:11" ht="15.5" x14ac:dyDescent="0.3">
      <c r="A8" s="14" t="s">
        <v>5</v>
      </c>
      <c r="B8" s="18">
        <v>700</v>
      </c>
      <c r="C8" s="18">
        <v>700</v>
      </c>
      <c r="D8" s="18">
        <f t="shared" si="0"/>
        <v>0</v>
      </c>
      <c r="E8" s="18">
        <v>600</v>
      </c>
      <c r="F8" s="18">
        <v>850</v>
      </c>
      <c r="G8" s="18">
        <v>850</v>
      </c>
      <c r="H8" s="18">
        <v>850</v>
      </c>
      <c r="I8" s="11"/>
      <c r="J8" s="6"/>
    </row>
    <row r="9" spans="1:11" ht="15.5" x14ac:dyDescent="0.3">
      <c r="A9" s="14" t="s">
        <v>42</v>
      </c>
      <c r="B9" s="17">
        <f>SUM(B3:B8)</f>
        <v>32964.800000000003</v>
      </c>
      <c r="C9" s="17">
        <f>SUM(C3:C8)</f>
        <v>32964.800000000003</v>
      </c>
      <c r="D9" s="17">
        <f>SUM(C9-B9)</f>
        <v>0</v>
      </c>
      <c r="E9" s="17">
        <f>SUM(E3:E8)</f>
        <v>22048.12</v>
      </c>
      <c r="F9" s="17">
        <f>SUM(F3:F8)</f>
        <v>38172.54</v>
      </c>
      <c r="G9" s="17">
        <f>SUM(G3:G8)</f>
        <v>39406.86</v>
      </c>
      <c r="H9" s="17">
        <f>SUM(H3:H8)</f>
        <v>44593.130000000005</v>
      </c>
      <c r="I9" s="11"/>
      <c r="J9" s="6"/>
    </row>
    <row r="10" spans="1:11" ht="15.5" x14ac:dyDescent="0.3">
      <c r="A10" s="14"/>
      <c r="B10" s="18"/>
      <c r="C10" s="18"/>
      <c r="D10" s="18"/>
      <c r="E10" s="18"/>
      <c r="F10" s="18"/>
      <c r="G10" s="18"/>
      <c r="H10" s="18"/>
      <c r="I10" s="11"/>
      <c r="J10" s="6"/>
    </row>
    <row r="11" spans="1:11" ht="31" x14ac:dyDescent="0.3">
      <c r="A11" s="14" t="s">
        <v>6</v>
      </c>
      <c r="B11" s="18">
        <v>5362.24</v>
      </c>
      <c r="C11" s="18">
        <v>5362.24</v>
      </c>
      <c r="D11" s="18">
        <f t="shared" ref="D11:D40" si="1">SUM(B11-C11)</f>
        <v>0</v>
      </c>
      <c r="E11" s="18">
        <v>5154.24</v>
      </c>
      <c r="F11" s="18">
        <v>5470.4</v>
      </c>
      <c r="G11" s="18">
        <v>5470.4</v>
      </c>
      <c r="H11" s="18">
        <v>5470.4</v>
      </c>
      <c r="I11" s="11" t="s">
        <v>71</v>
      </c>
      <c r="J11" s="6"/>
    </row>
    <row r="12" spans="1:11" ht="31" x14ac:dyDescent="0.3">
      <c r="A12" s="14" t="s">
        <v>44</v>
      </c>
      <c r="B12" s="18">
        <v>135</v>
      </c>
      <c r="C12" s="18">
        <v>192</v>
      </c>
      <c r="D12" s="18">
        <f t="shared" si="1"/>
        <v>-57</v>
      </c>
      <c r="E12" s="18">
        <v>132</v>
      </c>
      <c r="F12" s="18">
        <v>192</v>
      </c>
      <c r="G12" s="18">
        <v>192</v>
      </c>
      <c r="H12" s="18">
        <v>192</v>
      </c>
      <c r="I12" s="11" t="s">
        <v>50</v>
      </c>
      <c r="J12" s="6"/>
    </row>
    <row r="13" spans="1:11" ht="46.5" x14ac:dyDescent="0.3">
      <c r="A13" s="14" t="s">
        <v>7</v>
      </c>
      <c r="B13" s="18">
        <v>350</v>
      </c>
      <c r="C13" s="18">
        <v>350</v>
      </c>
      <c r="D13" s="18">
        <f t="shared" si="1"/>
        <v>0</v>
      </c>
      <c r="E13" s="18">
        <v>300</v>
      </c>
      <c r="F13" s="18">
        <v>400</v>
      </c>
      <c r="G13" s="18">
        <v>400</v>
      </c>
      <c r="H13" s="18">
        <v>400</v>
      </c>
      <c r="I13" s="11" t="s">
        <v>72</v>
      </c>
      <c r="J13" s="6"/>
    </row>
    <row r="14" spans="1:11" ht="31" x14ac:dyDescent="0.3">
      <c r="A14" s="14" t="s">
        <v>8</v>
      </c>
      <c r="B14" s="18">
        <v>475</v>
      </c>
      <c r="C14" s="18">
        <v>485</v>
      </c>
      <c r="D14" s="18">
        <f t="shared" si="1"/>
        <v>-10</v>
      </c>
      <c r="E14" s="18">
        <v>350</v>
      </c>
      <c r="F14" s="18">
        <v>600</v>
      </c>
      <c r="G14" s="18">
        <v>600</v>
      </c>
      <c r="H14" s="18">
        <v>600</v>
      </c>
      <c r="I14" s="11" t="s">
        <v>65</v>
      </c>
      <c r="J14" s="6"/>
    </row>
    <row r="15" spans="1:11" ht="31" x14ac:dyDescent="0.3">
      <c r="A15" s="14" t="s">
        <v>9</v>
      </c>
      <c r="B15" s="18">
        <v>245</v>
      </c>
      <c r="C15" s="18">
        <v>180</v>
      </c>
      <c r="D15" s="18">
        <f t="shared" si="1"/>
        <v>65</v>
      </c>
      <c r="E15" s="18">
        <v>245</v>
      </c>
      <c r="F15" s="18">
        <v>245</v>
      </c>
      <c r="G15" s="18">
        <v>245</v>
      </c>
      <c r="H15" s="18">
        <v>245</v>
      </c>
      <c r="I15" s="11" t="s">
        <v>64</v>
      </c>
      <c r="J15" s="6"/>
    </row>
    <row r="16" spans="1:11" ht="31" x14ac:dyDescent="0.3">
      <c r="A16" s="14" t="s">
        <v>10</v>
      </c>
      <c r="B16" s="18">
        <v>2000</v>
      </c>
      <c r="C16" s="18">
        <v>0</v>
      </c>
      <c r="D16" s="18">
        <f t="shared" si="1"/>
        <v>2000</v>
      </c>
      <c r="E16" s="18">
        <v>928.29</v>
      </c>
      <c r="F16" s="18">
        <v>3000</v>
      </c>
      <c r="G16" s="18">
        <v>3000</v>
      </c>
      <c r="H16" s="18">
        <v>8186.27</v>
      </c>
      <c r="I16" s="11" t="s">
        <v>70</v>
      </c>
      <c r="J16" s="6"/>
    </row>
    <row r="17" spans="1:10" ht="15.5" x14ac:dyDescent="0.3">
      <c r="A17" s="14" t="s">
        <v>11</v>
      </c>
      <c r="B17" s="18">
        <v>1192</v>
      </c>
      <c r="C17" s="18">
        <v>0</v>
      </c>
      <c r="D17" s="18">
        <v>1192</v>
      </c>
      <c r="E17" s="18">
        <v>500</v>
      </c>
      <c r="F17" s="18">
        <v>2000</v>
      </c>
      <c r="G17" s="18">
        <v>2000</v>
      </c>
      <c r="H17" s="18">
        <v>2000</v>
      </c>
      <c r="I17" s="11" t="s">
        <v>59</v>
      </c>
      <c r="J17" s="6"/>
    </row>
    <row r="18" spans="1:10" ht="15.5" x14ac:dyDescent="0.3">
      <c r="A18" s="14" t="s">
        <v>12</v>
      </c>
      <c r="B18" s="18">
        <v>600</v>
      </c>
      <c r="C18" s="18">
        <v>658.79</v>
      </c>
      <c r="D18" s="18">
        <f t="shared" si="1"/>
        <v>-58.789999999999964</v>
      </c>
      <c r="E18" s="18">
        <v>550</v>
      </c>
      <c r="F18" s="18">
        <v>850</v>
      </c>
      <c r="G18" s="18">
        <v>850</v>
      </c>
      <c r="H18" s="18">
        <v>850</v>
      </c>
      <c r="I18" s="11"/>
      <c r="J18" s="6"/>
    </row>
    <row r="19" spans="1:10" ht="46.5" x14ac:dyDescent="0.3">
      <c r="A19" s="14" t="s">
        <v>13</v>
      </c>
      <c r="B19" s="18">
        <v>500</v>
      </c>
      <c r="C19" s="18">
        <v>160</v>
      </c>
      <c r="D19" s="18">
        <f t="shared" si="1"/>
        <v>340</v>
      </c>
      <c r="E19" s="18">
        <v>440</v>
      </c>
      <c r="F19" s="18">
        <v>600</v>
      </c>
      <c r="G19" s="18">
        <v>600</v>
      </c>
      <c r="H19" s="18">
        <v>600</v>
      </c>
      <c r="I19" s="11" t="s">
        <v>63</v>
      </c>
      <c r="J19" s="6"/>
    </row>
    <row r="20" spans="1:10" ht="93" x14ac:dyDescent="0.3">
      <c r="A20" s="14" t="s">
        <v>14</v>
      </c>
      <c r="B20" s="18">
        <v>600</v>
      </c>
      <c r="C20" s="18">
        <v>173</v>
      </c>
      <c r="D20" s="18">
        <f t="shared" si="1"/>
        <v>427</v>
      </c>
      <c r="E20" s="18">
        <v>200</v>
      </c>
      <c r="F20" s="18">
        <v>600</v>
      </c>
      <c r="G20" s="18">
        <v>600</v>
      </c>
      <c r="H20" s="18">
        <v>600</v>
      </c>
      <c r="I20" s="11" t="s">
        <v>66</v>
      </c>
      <c r="J20" s="6"/>
    </row>
    <row r="21" spans="1:10" ht="15.5" x14ac:dyDescent="0.3">
      <c r="A21" s="14" t="s">
        <v>15</v>
      </c>
      <c r="B21" s="18">
        <v>279</v>
      </c>
      <c r="C21" s="18">
        <v>279</v>
      </c>
      <c r="D21" s="18">
        <f t="shared" si="1"/>
        <v>0</v>
      </c>
      <c r="E21" s="18">
        <v>250</v>
      </c>
      <c r="F21" s="18">
        <v>340</v>
      </c>
      <c r="G21" s="18">
        <v>350</v>
      </c>
      <c r="H21" s="18">
        <v>350</v>
      </c>
      <c r="I21" s="11"/>
      <c r="J21" s="6"/>
    </row>
    <row r="22" spans="1:10" ht="15.5" x14ac:dyDescent="0.3">
      <c r="A22" s="14" t="s">
        <v>45</v>
      </c>
      <c r="B22" s="18">
        <v>45</v>
      </c>
      <c r="C22" s="18">
        <v>35</v>
      </c>
      <c r="D22" s="18">
        <f t="shared" si="1"/>
        <v>10</v>
      </c>
      <c r="E22" s="18">
        <v>45</v>
      </c>
      <c r="F22" s="18">
        <v>45</v>
      </c>
      <c r="G22" s="18">
        <v>45</v>
      </c>
      <c r="H22" s="18">
        <v>45</v>
      </c>
      <c r="I22" s="11"/>
      <c r="J22" s="6"/>
    </row>
    <row r="23" spans="1:10" ht="46.5" x14ac:dyDescent="0.3">
      <c r="A23" s="14" t="s">
        <v>16</v>
      </c>
      <c r="B23" s="18">
        <v>2000</v>
      </c>
      <c r="C23" s="18">
        <v>0</v>
      </c>
      <c r="D23" s="18">
        <f t="shared" si="1"/>
        <v>2000</v>
      </c>
      <c r="E23" s="18">
        <v>1350</v>
      </c>
      <c r="F23" s="18">
        <v>2000</v>
      </c>
      <c r="G23" s="18">
        <v>2100</v>
      </c>
      <c r="H23" s="18">
        <v>2100</v>
      </c>
      <c r="I23" s="11" t="s">
        <v>51</v>
      </c>
      <c r="J23" s="6"/>
    </row>
    <row r="24" spans="1:10" ht="15.5" x14ac:dyDescent="0.3">
      <c r="A24" s="14" t="s">
        <v>17</v>
      </c>
      <c r="B24" s="18">
        <v>180</v>
      </c>
      <c r="C24" s="18">
        <v>180</v>
      </c>
      <c r="D24" s="18">
        <f t="shared" si="1"/>
        <v>0</v>
      </c>
      <c r="E24" s="18">
        <v>180</v>
      </c>
      <c r="F24" s="18">
        <v>180</v>
      </c>
      <c r="G24" s="18">
        <v>180</v>
      </c>
      <c r="H24" s="18">
        <v>180</v>
      </c>
      <c r="I24" s="11" t="s">
        <v>18</v>
      </c>
      <c r="J24" s="6"/>
    </row>
    <row r="25" spans="1:10" ht="46.5" x14ac:dyDescent="0.3">
      <c r="A25" s="14" t="s">
        <v>19</v>
      </c>
      <c r="B25" s="18">
        <v>200</v>
      </c>
      <c r="C25" s="18">
        <v>0</v>
      </c>
      <c r="D25" s="18">
        <f t="shared" si="1"/>
        <v>200</v>
      </c>
      <c r="E25" s="18">
        <v>0</v>
      </c>
      <c r="F25" s="18">
        <v>350</v>
      </c>
      <c r="G25" s="18">
        <v>350</v>
      </c>
      <c r="H25" s="18">
        <v>350</v>
      </c>
      <c r="I25" s="11" t="s">
        <v>60</v>
      </c>
      <c r="J25" s="6"/>
    </row>
    <row r="26" spans="1:10" ht="15.5" x14ac:dyDescent="0.3">
      <c r="A26" s="14" t="s">
        <v>34</v>
      </c>
      <c r="B26" s="18">
        <v>350</v>
      </c>
      <c r="C26" s="18">
        <v>0</v>
      </c>
      <c r="D26" s="18">
        <f t="shared" si="1"/>
        <v>350</v>
      </c>
      <c r="E26" s="18">
        <v>200</v>
      </c>
      <c r="F26" s="18">
        <v>350</v>
      </c>
      <c r="G26" s="18">
        <v>350</v>
      </c>
      <c r="H26" s="18">
        <v>350</v>
      </c>
      <c r="I26" s="11"/>
      <c r="J26" s="6"/>
    </row>
    <row r="27" spans="1:10" ht="31" x14ac:dyDescent="0.3">
      <c r="A27" s="14" t="s">
        <v>46</v>
      </c>
      <c r="B27" s="18">
        <v>3529.59</v>
      </c>
      <c r="C27" s="18">
        <v>4129.59</v>
      </c>
      <c r="D27" s="18">
        <f t="shared" si="1"/>
        <v>-600</v>
      </c>
      <c r="E27" s="18">
        <v>2929.59</v>
      </c>
      <c r="F27" s="18">
        <v>4200</v>
      </c>
      <c r="G27" s="18">
        <v>4200</v>
      </c>
      <c r="H27" s="18">
        <v>4200</v>
      </c>
      <c r="I27" s="11" t="s">
        <v>35</v>
      </c>
      <c r="J27" s="6" t="s">
        <v>74</v>
      </c>
    </row>
    <row r="28" spans="1:10" ht="31" x14ac:dyDescent="0.3">
      <c r="A28" s="14" t="s">
        <v>20</v>
      </c>
      <c r="B28" s="18">
        <v>7000</v>
      </c>
      <c r="C28" s="18">
        <v>0</v>
      </c>
      <c r="D28" s="18">
        <f t="shared" si="1"/>
        <v>7000</v>
      </c>
      <c r="E28" s="18">
        <v>3850</v>
      </c>
      <c r="F28" s="18">
        <v>7000</v>
      </c>
      <c r="G28" s="18">
        <v>7000</v>
      </c>
      <c r="H28" s="18">
        <v>7000</v>
      </c>
      <c r="I28" s="11" t="s">
        <v>21</v>
      </c>
      <c r="J28" s="7"/>
    </row>
    <row r="29" spans="1:10" ht="31" x14ac:dyDescent="0.3">
      <c r="A29" s="14" t="s">
        <v>22</v>
      </c>
      <c r="B29" s="18">
        <v>1000</v>
      </c>
      <c r="C29" s="18">
        <v>72</v>
      </c>
      <c r="D29" s="18">
        <f t="shared" si="1"/>
        <v>928</v>
      </c>
      <c r="E29" s="18">
        <v>1800</v>
      </c>
      <c r="F29" s="18">
        <v>1375</v>
      </c>
      <c r="G29" s="18">
        <v>2500</v>
      </c>
      <c r="H29" s="18">
        <v>2500</v>
      </c>
      <c r="I29" s="11" t="s">
        <v>67</v>
      </c>
      <c r="J29" s="6"/>
    </row>
    <row r="30" spans="1:10" ht="31" x14ac:dyDescent="0.3">
      <c r="A30" s="14" t="s">
        <v>47</v>
      </c>
      <c r="B30" s="18">
        <v>400</v>
      </c>
      <c r="C30" s="18">
        <v>136.05000000000001</v>
      </c>
      <c r="D30" s="18">
        <f t="shared" si="1"/>
        <v>263.95</v>
      </c>
      <c r="E30" s="18">
        <v>350</v>
      </c>
      <c r="F30" s="18">
        <v>400</v>
      </c>
      <c r="G30" s="18">
        <v>400</v>
      </c>
      <c r="H30" s="18">
        <v>400</v>
      </c>
      <c r="I30" s="11" t="s">
        <v>61</v>
      </c>
      <c r="J30" s="6"/>
    </row>
    <row r="31" spans="1:10" ht="15.5" x14ac:dyDescent="0.3">
      <c r="A31" s="14" t="s">
        <v>23</v>
      </c>
      <c r="B31" s="18">
        <v>10</v>
      </c>
      <c r="C31" s="18">
        <v>10</v>
      </c>
      <c r="D31" s="18">
        <f t="shared" si="1"/>
        <v>0</v>
      </c>
      <c r="E31" s="18">
        <v>10</v>
      </c>
      <c r="F31" s="18">
        <v>10</v>
      </c>
      <c r="G31" s="18">
        <v>10</v>
      </c>
      <c r="H31" s="18">
        <v>10</v>
      </c>
      <c r="I31" s="11"/>
      <c r="J31" s="6"/>
    </row>
    <row r="32" spans="1:10" ht="15.5" x14ac:dyDescent="0.3">
      <c r="A32" s="14" t="s">
        <v>24</v>
      </c>
      <c r="B32" s="18">
        <v>700</v>
      </c>
      <c r="C32" s="18">
        <v>700</v>
      </c>
      <c r="D32" s="18">
        <f t="shared" si="1"/>
        <v>0</v>
      </c>
      <c r="E32" s="18">
        <v>600</v>
      </c>
      <c r="F32" s="18">
        <v>600</v>
      </c>
      <c r="G32" s="18">
        <v>600</v>
      </c>
      <c r="H32" s="18">
        <v>600</v>
      </c>
      <c r="I32" s="11" t="s">
        <v>62</v>
      </c>
      <c r="J32" s="6"/>
    </row>
    <row r="33" spans="1:10" ht="93" x14ac:dyDescent="0.3">
      <c r="A33" s="14" t="s">
        <v>25</v>
      </c>
      <c r="B33" s="18">
        <v>900</v>
      </c>
      <c r="C33" s="18">
        <v>1500</v>
      </c>
      <c r="D33" s="18">
        <f t="shared" si="1"/>
        <v>-600</v>
      </c>
      <c r="E33" s="18">
        <v>0</v>
      </c>
      <c r="F33" s="18">
        <v>2404.48</v>
      </c>
      <c r="G33" s="18">
        <v>2404.48</v>
      </c>
      <c r="H33" s="18">
        <v>2404.48</v>
      </c>
      <c r="I33" s="32" t="s">
        <v>73</v>
      </c>
      <c r="J33" s="6"/>
    </row>
    <row r="34" spans="1:10" ht="15.5" x14ac:dyDescent="0.3">
      <c r="A34" s="14" t="s">
        <v>48</v>
      </c>
      <c r="B34" s="18">
        <v>600</v>
      </c>
      <c r="C34" s="18">
        <v>0</v>
      </c>
      <c r="D34" s="18">
        <f t="shared" si="1"/>
        <v>600</v>
      </c>
      <c r="E34" s="18">
        <v>0</v>
      </c>
      <c r="F34" s="18">
        <v>520</v>
      </c>
      <c r="G34" s="18">
        <v>520</v>
      </c>
      <c r="H34" s="18">
        <v>520</v>
      </c>
      <c r="I34" s="11" t="s">
        <v>58</v>
      </c>
      <c r="J34" s="6"/>
    </row>
    <row r="35" spans="1:10" ht="46.5" x14ac:dyDescent="0.3">
      <c r="A35" s="14" t="s">
        <v>26</v>
      </c>
      <c r="B35" s="18">
        <v>0</v>
      </c>
      <c r="C35" s="18">
        <v>0</v>
      </c>
      <c r="D35" s="18">
        <f t="shared" si="1"/>
        <v>0</v>
      </c>
      <c r="E35" s="18">
        <v>1000</v>
      </c>
      <c r="F35" s="28">
        <v>0</v>
      </c>
      <c r="G35" s="28">
        <v>0</v>
      </c>
      <c r="H35" s="53">
        <v>0</v>
      </c>
      <c r="I35" s="29" t="s">
        <v>68</v>
      </c>
      <c r="J35" s="8"/>
    </row>
    <row r="36" spans="1:10" ht="46.5" x14ac:dyDescent="0.3">
      <c r="A36" s="14" t="s">
        <v>49</v>
      </c>
      <c r="B36" s="18">
        <v>2000</v>
      </c>
      <c r="C36" s="18">
        <v>0</v>
      </c>
      <c r="D36" s="18">
        <f t="shared" si="1"/>
        <v>2000</v>
      </c>
      <c r="E36" s="18">
        <v>250</v>
      </c>
      <c r="F36" s="18">
        <v>3800</v>
      </c>
      <c r="G36" s="18">
        <v>3800</v>
      </c>
      <c r="H36" s="18">
        <v>3800</v>
      </c>
      <c r="I36" s="11" t="s">
        <v>57</v>
      </c>
      <c r="J36" s="7"/>
    </row>
    <row r="37" spans="1:10" ht="31" x14ac:dyDescent="0.3">
      <c r="A37" s="14" t="s">
        <v>27</v>
      </c>
      <c r="B37" s="18">
        <v>100</v>
      </c>
      <c r="C37" s="18">
        <v>0</v>
      </c>
      <c r="D37" s="18">
        <f t="shared" si="1"/>
        <v>100</v>
      </c>
      <c r="E37" s="18">
        <v>100</v>
      </c>
      <c r="F37" s="18">
        <v>150</v>
      </c>
      <c r="G37" s="18">
        <v>150</v>
      </c>
      <c r="H37" s="18">
        <v>150</v>
      </c>
      <c r="I37" s="11" t="s">
        <v>56</v>
      </c>
      <c r="J37" s="6"/>
    </row>
    <row r="38" spans="1:10" ht="62" x14ac:dyDescent="0.3">
      <c r="A38" s="14" t="s">
        <v>28</v>
      </c>
      <c r="B38" s="18">
        <v>300</v>
      </c>
      <c r="C38" s="18">
        <v>0</v>
      </c>
      <c r="D38" s="18">
        <f t="shared" si="1"/>
        <v>300</v>
      </c>
      <c r="E38" s="18">
        <v>250</v>
      </c>
      <c r="F38" s="18">
        <v>400</v>
      </c>
      <c r="G38" s="18">
        <v>400</v>
      </c>
      <c r="H38" s="18">
        <v>400</v>
      </c>
      <c r="I38" s="11" t="s">
        <v>75</v>
      </c>
      <c r="J38" s="6"/>
    </row>
    <row r="39" spans="1:10" ht="15.5" x14ac:dyDescent="0.3">
      <c r="A39" s="14" t="s">
        <v>29</v>
      </c>
      <c r="B39" s="18">
        <v>90</v>
      </c>
      <c r="C39" s="18">
        <v>72</v>
      </c>
      <c r="D39" s="18">
        <f t="shared" si="1"/>
        <v>18</v>
      </c>
      <c r="E39" s="18">
        <v>92.5</v>
      </c>
      <c r="F39" s="18">
        <v>90</v>
      </c>
      <c r="G39" s="18">
        <v>90</v>
      </c>
      <c r="H39" s="18">
        <v>90</v>
      </c>
      <c r="I39" s="11"/>
      <c r="J39" s="6"/>
    </row>
    <row r="40" spans="1:10" ht="15.5" x14ac:dyDescent="0.3">
      <c r="A40" s="14" t="s">
        <v>43</v>
      </c>
      <c r="B40" s="17">
        <f>SUM(B11:B39)</f>
        <v>31142.83</v>
      </c>
      <c r="C40" s="17">
        <f>SUM(C11:C39)</f>
        <v>14674.669999999998</v>
      </c>
      <c r="D40" s="17">
        <f t="shared" si="1"/>
        <v>16468.160000000003</v>
      </c>
      <c r="E40" s="17">
        <f>SUM(E11:E39)</f>
        <v>22056.62</v>
      </c>
      <c r="F40" s="17">
        <f>SUM(F11:F39)</f>
        <v>38171.880000000005</v>
      </c>
      <c r="G40" s="17">
        <f>SUM(G11:G39)</f>
        <v>39406.880000000005</v>
      </c>
      <c r="H40" s="17">
        <f>SUM(H11:H39)</f>
        <v>44593.15</v>
      </c>
      <c r="I40" s="11"/>
      <c r="J40" s="6"/>
    </row>
    <row r="41" spans="1:10" ht="15.5" x14ac:dyDescent="0.3">
      <c r="A41" s="19"/>
      <c r="B41" s="18"/>
      <c r="C41" s="18"/>
      <c r="D41" s="18"/>
      <c r="E41" s="18"/>
      <c r="F41" s="18"/>
      <c r="G41" s="18"/>
      <c r="H41" s="18"/>
      <c r="I41" s="12"/>
      <c r="J41" s="6"/>
    </row>
    <row r="42" spans="1:10" ht="15.5" x14ac:dyDescent="0.3">
      <c r="A42" s="20"/>
      <c r="B42" s="17"/>
      <c r="C42" s="17"/>
      <c r="D42" s="15"/>
      <c r="E42" s="17">
        <f>SUM(E9-E40)</f>
        <v>-8.5</v>
      </c>
      <c r="F42" s="17">
        <f>SUM(F9-F40)</f>
        <v>0.6599999999962165</v>
      </c>
      <c r="G42" s="17">
        <f>SUM(G9-G40)</f>
        <v>-2.0000000004074536E-2</v>
      </c>
      <c r="H42" s="17">
        <f>SUM(H9-H40)</f>
        <v>-1.9999999996798579E-2</v>
      </c>
      <c r="I42" s="12"/>
      <c r="J42" s="6"/>
    </row>
    <row r="43" spans="1:10" ht="15.5" x14ac:dyDescent="0.3">
      <c r="A43" s="20"/>
      <c r="B43" s="20"/>
      <c r="C43" s="21"/>
      <c r="D43" s="22"/>
      <c r="E43" s="20"/>
      <c r="F43" s="14"/>
      <c r="G43" s="14"/>
      <c r="H43" s="14"/>
      <c r="I43" s="13"/>
      <c r="J43" s="6"/>
    </row>
    <row r="44" spans="1:10" ht="108.5" x14ac:dyDescent="0.3">
      <c r="A44" s="23"/>
      <c r="B44" s="21"/>
      <c r="C44" s="21" t="s">
        <v>30</v>
      </c>
      <c r="D44" s="21"/>
      <c r="E44" s="24" t="s">
        <v>31</v>
      </c>
      <c r="F44" s="25" t="s">
        <v>52</v>
      </c>
      <c r="G44" s="31" t="s">
        <v>53</v>
      </c>
      <c r="H44" s="56"/>
      <c r="I44" s="13" t="s">
        <v>69</v>
      </c>
      <c r="J44" s="2"/>
    </row>
    <row r="45" spans="1:10" ht="15.5" x14ac:dyDescent="0.3">
      <c r="A45" s="23" t="s">
        <v>39</v>
      </c>
      <c r="B45" s="21"/>
      <c r="C45" s="21"/>
      <c r="D45" s="21"/>
      <c r="E45" s="20"/>
      <c r="F45" s="25"/>
      <c r="G45" s="25"/>
      <c r="H45" s="25"/>
      <c r="I45" s="13"/>
      <c r="J45" s="2"/>
    </row>
  </sheetData>
  <pageMargins left="0.7" right="0.7" top="0.75" bottom="0.75" header="0.3" footer="0.3"/>
  <pageSetup paperSize="9" scale="43" fitToHeight="0" orientation="landscape" horizontalDpi="0" verticalDpi="0"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86C95-BAB7-4F43-9E08-A830CCE88841}">
  <sheetPr>
    <pageSetUpPr fitToPage="1"/>
  </sheetPr>
  <dimension ref="A1:N42"/>
  <sheetViews>
    <sheetView topLeftCell="A31" workbookViewId="0">
      <selection activeCell="E41" sqref="E41"/>
    </sheetView>
  </sheetViews>
  <sheetFormatPr defaultRowHeight="14" x14ac:dyDescent="0.3"/>
  <cols>
    <col min="1" max="1" width="48.58203125" customWidth="1"/>
    <col min="2" max="2" width="14.1640625" customWidth="1"/>
    <col min="3" max="5" width="13.1640625" customWidth="1"/>
    <col min="6" max="6" width="66.75" customWidth="1"/>
    <col min="7" max="7" width="10.83203125" customWidth="1"/>
    <col min="8" max="8" width="12.08203125" customWidth="1"/>
    <col min="9" max="9" width="0.6640625" customWidth="1"/>
    <col min="11" max="11" width="15.58203125" customWidth="1"/>
  </cols>
  <sheetData>
    <row r="1" spans="1:6" ht="15.5" x14ac:dyDescent="0.3">
      <c r="A1" s="1" t="s">
        <v>37</v>
      </c>
      <c r="B1" s="3"/>
      <c r="C1" s="3"/>
      <c r="D1" s="3"/>
      <c r="E1" s="3"/>
      <c r="F1" s="1"/>
    </row>
    <row r="2" spans="1:6" ht="31" x14ac:dyDescent="0.3">
      <c r="A2" s="60" t="s">
        <v>0</v>
      </c>
      <c r="B2" s="60" t="s">
        <v>179</v>
      </c>
      <c r="C2" s="61" t="s">
        <v>180</v>
      </c>
      <c r="D2" s="61" t="s">
        <v>182</v>
      </c>
      <c r="E2" s="61" t="s">
        <v>181</v>
      </c>
      <c r="F2" s="9" t="s">
        <v>40</v>
      </c>
    </row>
    <row r="3" spans="1:6" ht="31" x14ac:dyDescent="0.3">
      <c r="A3" s="14" t="s">
        <v>36</v>
      </c>
      <c r="B3" s="54">
        <v>19232.77</v>
      </c>
      <c r="C3" s="59">
        <v>19232.77</v>
      </c>
      <c r="D3" s="59">
        <v>19232.77</v>
      </c>
      <c r="E3" s="59">
        <f>SUM(B3-D3)</f>
        <v>0</v>
      </c>
      <c r="F3" s="52" t="s">
        <v>234</v>
      </c>
    </row>
    <row r="4" spans="1:6" ht="15.5" x14ac:dyDescent="0.3">
      <c r="A4" s="14" t="s">
        <v>41</v>
      </c>
      <c r="B4" s="27">
        <v>24234.36</v>
      </c>
      <c r="C4" s="30">
        <v>24234.36</v>
      </c>
      <c r="D4" s="30">
        <f>'Income '!D19</f>
        <v>24234.36</v>
      </c>
      <c r="E4" s="59">
        <f t="shared" ref="E4:E41" si="0">SUM(B4-D4)</f>
        <v>0</v>
      </c>
      <c r="F4" s="10"/>
    </row>
    <row r="5" spans="1:6" ht="15.5" x14ac:dyDescent="0.3">
      <c r="A5" s="14" t="s">
        <v>2</v>
      </c>
      <c r="B5" s="18">
        <v>0</v>
      </c>
      <c r="C5" s="18">
        <v>0</v>
      </c>
      <c r="D5" s="18">
        <v>0</v>
      </c>
      <c r="E5" s="59">
        <f t="shared" si="0"/>
        <v>0</v>
      </c>
      <c r="F5" s="11"/>
    </row>
    <row r="6" spans="1:6" ht="15.5" x14ac:dyDescent="0.3">
      <c r="A6" s="14" t="s">
        <v>3</v>
      </c>
      <c r="B6" s="18">
        <v>96</v>
      </c>
      <c r="C6" s="18">
        <v>96</v>
      </c>
      <c r="D6" s="18">
        <f>'Income '!F19</f>
        <v>80</v>
      </c>
      <c r="E6" s="59">
        <f t="shared" si="0"/>
        <v>16</v>
      </c>
      <c r="F6" s="11"/>
    </row>
    <row r="7" spans="1:6" ht="15.5" x14ac:dyDescent="0.3">
      <c r="A7" s="14" t="s">
        <v>4</v>
      </c>
      <c r="B7" s="18">
        <v>180</v>
      </c>
      <c r="C7" s="18">
        <v>180</v>
      </c>
      <c r="D7" s="18">
        <f>'Income '!G19</f>
        <v>454.5</v>
      </c>
      <c r="E7" s="59">
        <f t="shared" si="0"/>
        <v>-274.5</v>
      </c>
      <c r="F7" s="11"/>
    </row>
    <row r="8" spans="1:6" ht="15.5" x14ac:dyDescent="0.3">
      <c r="A8" s="14" t="s">
        <v>183</v>
      </c>
      <c r="B8" s="18"/>
      <c r="C8" s="18"/>
      <c r="D8" s="18">
        <f>'Income '!H19</f>
        <v>19.39</v>
      </c>
      <c r="E8" s="59">
        <f t="shared" si="0"/>
        <v>-19.39</v>
      </c>
      <c r="F8" s="11"/>
    </row>
    <row r="9" spans="1:6" ht="15.5" x14ac:dyDescent="0.3">
      <c r="A9" s="14" t="s">
        <v>5</v>
      </c>
      <c r="B9" s="18">
        <v>850</v>
      </c>
      <c r="C9" s="18">
        <v>850</v>
      </c>
      <c r="D9" s="18">
        <f>'Income '!I19</f>
        <v>820.51</v>
      </c>
      <c r="E9" s="59">
        <f t="shared" si="0"/>
        <v>29.490000000000009</v>
      </c>
      <c r="F9" s="11"/>
    </row>
    <row r="10" spans="1:6" ht="15.5" x14ac:dyDescent="0.3">
      <c r="A10" s="14" t="s">
        <v>42</v>
      </c>
      <c r="B10" s="17">
        <f>SUM(B3:B9)</f>
        <v>44593.130000000005</v>
      </c>
      <c r="C10" s="17">
        <f>SUM(C3:C9)</f>
        <v>44593.130000000005</v>
      </c>
      <c r="D10" s="17">
        <f>SUM(D3:D9)</f>
        <v>44841.530000000006</v>
      </c>
      <c r="E10" s="68">
        <f t="shared" si="0"/>
        <v>-248.40000000000146</v>
      </c>
      <c r="F10" s="78" t="s">
        <v>339</v>
      </c>
    </row>
    <row r="11" spans="1:6" ht="15.5" x14ac:dyDescent="0.3">
      <c r="A11" s="14"/>
      <c r="B11" s="18"/>
      <c r="C11" s="18"/>
      <c r="D11" s="18"/>
      <c r="E11" s="59"/>
      <c r="F11" s="11"/>
    </row>
    <row r="12" spans="1:6" ht="31" x14ac:dyDescent="0.3">
      <c r="A12" s="14" t="s">
        <v>6</v>
      </c>
      <c r="B12" s="18">
        <v>5470.4</v>
      </c>
      <c r="C12" s="18">
        <v>5470.4</v>
      </c>
      <c r="D12" s="18">
        <f>'Expence '!F121</f>
        <v>5550.1600000000017</v>
      </c>
      <c r="E12" s="68">
        <f t="shared" si="0"/>
        <v>-79.760000000002037</v>
      </c>
      <c r="F12" s="11" t="s">
        <v>340</v>
      </c>
    </row>
    <row r="13" spans="1:6" ht="31" x14ac:dyDescent="0.3">
      <c r="A13" s="14" t="s">
        <v>44</v>
      </c>
      <c r="B13" s="18">
        <v>192</v>
      </c>
      <c r="C13" s="18">
        <v>192</v>
      </c>
      <c r="D13" s="18">
        <f>'Expence '!G121</f>
        <v>192</v>
      </c>
      <c r="E13" s="59">
        <f t="shared" si="0"/>
        <v>0</v>
      </c>
      <c r="F13" s="11" t="s">
        <v>50</v>
      </c>
    </row>
    <row r="14" spans="1:6" ht="31" x14ac:dyDescent="0.3">
      <c r="A14" s="14" t="s">
        <v>7</v>
      </c>
      <c r="B14" s="18">
        <v>400</v>
      </c>
      <c r="C14" s="18">
        <v>400</v>
      </c>
      <c r="D14" s="18">
        <f>'Expence '!H121</f>
        <v>400</v>
      </c>
      <c r="E14" s="59">
        <f t="shared" si="0"/>
        <v>0</v>
      </c>
      <c r="F14" s="11" t="s">
        <v>72</v>
      </c>
    </row>
    <row r="15" spans="1:6" ht="31" x14ac:dyDescent="0.3">
      <c r="A15" s="14" t="s">
        <v>8</v>
      </c>
      <c r="B15" s="18">
        <v>600</v>
      </c>
      <c r="C15" s="18">
        <v>600</v>
      </c>
      <c r="D15" s="18">
        <f>'Expence '!I121</f>
        <v>468.5</v>
      </c>
      <c r="E15" s="59">
        <f t="shared" si="0"/>
        <v>131.5</v>
      </c>
      <c r="F15" s="11" t="s">
        <v>65</v>
      </c>
    </row>
    <row r="16" spans="1:6" ht="31" x14ac:dyDescent="0.3">
      <c r="A16" s="14" t="s">
        <v>9</v>
      </c>
      <c r="B16" s="18">
        <v>245</v>
      </c>
      <c r="C16" s="18">
        <v>245</v>
      </c>
      <c r="D16" s="18">
        <f>'Expence '!J121</f>
        <v>189.99</v>
      </c>
      <c r="E16" s="59">
        <f t="shared" si="0"/>
        <v>55.009999999999991</v>
      </c>
      <c r="F16" s="11" t="s">
        <v>64</v>
      </c>
    </row>
    <row r="17" spans="1:14" ht="62" x14ac:dyDescent="0.3">
      <c r="A17" s="14" t="s">
        <v>10</v>
      </c>
      <c r="B17" s="27">
        <v>8186.27</v>
      </c>
      <c r="C17" s="27">
        <v>8186.27</v>
      </c>
      <c r="D17" s="27">
        <f>'Expence '!K121</f>
        <v>9908.869999999999</v>
      </c>
      <c r="E17" s="77">
        <f t="shared" si="0"/>
        <v>-1722.5999999999985</v>
      </c>
      <c r="F17" s="11" t="s">
        <v>341</v>
      </c>
      <c r="G17" s="63" t="s">
        <v>186</v>
      </c>
      <c r="H17" s="63"/>
      <c r="I17" s="63"/>
      <c r="J17" s="63"/>
      <c r="K17" s="63"/>
      <c r="L17" s="63"/>
      <c r="M17" s="63"/>
      <c r="N17" s="63"/>
    </row>
    <row r="18" spans="1:14" ht="15.5" x14ac:dyDescent="0.3">
      <c r="A18" s="14" t="s">
        <v>11</v>
      </c>
      <c r="B18" s="18">
        <v>2000</v>
      </c>
      <c r="C18" s="18">
        <v>2000</v>
      </c>
      <c r="D18" s="18">
        <v>0</v>
      </c>
      <c r="E18" s="59">
        <f t="shared" si="0"/>
        <v>2000</v>
      </c>
      <c r="F18" s="11" t="s">
        <v>59</v>
      </c>
      <c r="G18" s="63" t="s">
        <v>185</v>
      </c>
      <c r="H18" s="63"/>
      <c r="I18" s="63"/>
      <c r="J18" s="63" t="s">
        <v>184</v>
      </c>
      <c r="K18" s="63"/>
      <c r="L18" s="63"/>
      <c r="M18" s="63"/>
      <c r="N18" s="63"/>
    </row>
    <row r="19" spans="1:14" ht="15.5" x14ac:dyDescent="0.3">
      <c r="A19" s="14" t="s">
        <v>12</v>
      </c>
      <c r="B19" s="18">
        <v>850</v>
      </c>
      <c r="C19" s="18">
        <v>850</v>
      </c>
      <c r="D19" s="18">
        <f>'Expence '!N121</f>
        <v>918.71</v>
      </c>
      <c r="E19" s="68">
        <f t="shared" si="0"/>
        <v>-68.710000000000036</v>
      </c>
      <c r="F19" s="11"/>
      <c r="G19" s="17">
        <v>3673.8</v>
      </c>
      <c r="H19" s="65"/>
      <c r="I19" s="65"/>
      <c r="J19" s="64">
        <v>2850</v>
      </c>
      <c r="K19" s="63"/>
      <c r="L19" s="63"/>
      <c r="M19" s="63"/>
      <c r="N19" s="63"/>
    </row>
    <row r="20" spans="1:14" ht="31" x14ac:dyDescent="0.3">
      <c r="A20" s="14" t="s">
        <v>13</v>
      </c>
      <c r="B20" s="18">
        <v>600</v>
      </c>
      <c r="C20" s="18">
        <v>600</v>
      </c>
      <c r="D20" s="18">
        <f>'Expence '!O121</f>
        <v>80</v>
      </c>
      <c r="E20" s="59">
        <f t="shared" si="0"/>
        <v>520</v>
      </c>
      <c r="F20" s="11" t="s">
        <v>63</v>
      </c>
      <c r="G20" s="17">
        <v>255</v>
      </c>
      <c r="H20" s="71" t="s">
        <v>235</v>
      </c>
      <c r="I20" s="65"/>
      <c r="J20" s="64"/>
      <c r="K20" s="63"/>
      <c r="L20" s="63"/>
      <c r="M20" s="63"/>
      <c r="N20" s="63"/>
    </row>
    <row r="21" spans="1:14" ht="84" x14ac:dyDescent="0.3">
      <c r="A21" s="14" t="s">
        <v>14</v>
      </c>
      <c r="B21" s="18">
        <v>600</v>
      </c>
      <c r="C21" s="18">
        <v>600</v>
      </c>
      <c r="D21" s="18">
        <f>'Expence '!P121</f>
        <v>289.95</v>
      </c>
      <c r="E21" s="59">
        <f t="shared" si="0"/>
        <v>310.05</v>
      </c>
      <c r="F21" s="11" t="s">
        <v>66</v>
      </c>
      <c r="G21" s="64">
        <f>SUM(G19:G20)</f>
        <v>3928.8</v>
      </c>
      <c r="H21" s="65"/>
      <c r="I21" s="65"/>
      <c r="J21" s="64">
        <v>2850</v>
      </c>
      <c r="K21" s="72" t="s">
        <v>237</v>
      </c>
      <c r="L21" s="63"/>
      <c r="M21" s="63"/>
      <c r="N21" s="63"/>
    </row>
    <row r="22" spans="1:14" ht="15.5" x14ac:dyDescent="0.3">
      <c r="A22" s="14" t="s">
        <v>15</v>
      </c>
      <c r="B22" s="18">
        <v>350</v>
      </c>
      <c r="C22" s="18">
        <v>350</v>
      </c>
      <c r="D22" s="18">
        <f>'Expence '!Q121</f>
        <v>275.3</v>
      </c>
      <c r="E22" s="59">
        <f t="shared" si="0"/>
        <v>74.699999999999989</v>
      </c>
      <c r="F22" s="11"/>
      <c r="G22" s="63" t="s">
        <v>236</v>
      </c>
      <c r="H22" s="63"/>
      <c r="I22" s="63"/>
      <c r="J22" s="63"/>
      <c r="K22" s="63"/>
      <c r="L22" s="63"/>
      <c r="M22" s="63"/>
      <c r="N22" s="63"/>
    </row>
    <row r="23" spans="1:14" ht="15.5" x14ac:dyDescent="0.3">
      <c r="A23" s="14" t="s">
        <v>45</v>
      </c>
      <c r="B23" s="18">
        <v>45</v>
      </c>
      <c r="C23" s="18">
        <v>45</v>
      </c>
      <c r="D23" s="18">
        <f>'Expence '!R121</f>
        <v>35</v>
      </c>
      <c r="E23" s="59">
        <f t="shared" si="0"/>
        <v>10</v>
      </c>
      <c r="F23" s="11"/>
      <c r="H23" s="63"/>
      <c r="I23" s="63"/>
      <c r="J23" s="63"/>
      <c r="K23" s="63"/>
      <c r="L23" s="63"/>
      <c r="M23" s="63"/>
      <c r="N23" s="63"/>
    </row>
    <row r="24" spans="1:14" ht="46.5" x14ac:dyDescent="0.3">
      <c r="A24" s="14" t="s">
        <v>16</v>
      </c>
      <c r="B24" s="18">
        <v>2100</v>
      </c>
      <c r="C24" s="18">
        <v>2100</v>
      </c>
      <c r="D24" s="18">
        <v>0</v>
      </c>
      <c r="E24" s="59">
        <f t="shared" si="0"/>
        <v>2100</v>
      </c>
      <c r="F24" s="11" t="s">
        <v>51</v>
      </c>
    </row>
    <row r="25" spans="1:14" ht="15.5" x14ac:dyDescent="0.3">
      <c r="A25" s="14" t="s">
        <v>17</v>
      </c>
      <c r="B25" s="18">
        <v>180</v>
      </c>
      <c r="C25" s="18">
        <v>180</v>
      </c>
      <c r="D25" s="18">
        <f>'Expence '!T121</f>
        <v>180</v>
      </c>
      <c r="E25" s="59">
        <f t="shared" si="0"/>
        <v>0</v>
      </c>
      <c r="F25" s="11" t="s">
        <v>18</v>
      </c>
    </row>
    <row r="26" spans="1:14" ht="31" x14ac:dyDescent="0.3">
      <c r="A26" s="14" t="s">
        <v>19</v>
      </c>
      <c r="B26" s="18">
        <v>350</v>
      </c>
      <c r="C26" s="18">
        <v>350</v>
      </c>
      <c r="D26" s="18">
        <f>'Expence '!U121</f>
        <v>200</v>
      </c>
      <c r="E26" s="59">
        <f t="shared" si="0"/>
        <v>150</v>
      </c>
      <c r="F26" s="11" t="s">
        <v>60</v>
      </c>
    </row>
    <row r="27" spans="1:14" ht="15.5" x14ac:dyDescent="0.3">
      <c r="A27" s="14" t="s">
        <v>34</v>
      </c>
      <c r="B27" s="18">
        <v>350</v>
      </c>
      <c r="C27" s="18">
        <v>350</v>
      </c>
      <c r="D27" s="18">
        <v>15.48</v>
      </c>
      <c r="E27" s="59">
        <f t="shared" si="0"/>
        <v>334.52</v>
      </c>
      <c r="F27" s="11"/>
    </row>
    <row r="28" spans="1:14" ht="31" x14ac:dyDescent="0.3">
      <c r="A28" s="14" t="s">
        <v>46</v>
      </c>
      <c r="B28" s="18">
        <v>4200</v>
      </c>
      <c r="C28" s="18">
        <v>4200</v>
      </c>
      <c r="D28" s="18">
        <f>'Expence '!W121</f>
        <v>3665.2100000000005</v>
      </c>
      <c r="E28" s="59">
        <f t="shared" si="0"/>
        <v>534.78999999999951</v>
      </c>
      <c r="F28" s="11" t="s">
        <v>35</v>
      </c>
    </row>
    <row r="29" spans="1:14" ht="31" x14ac:dyDescent="0.3">
      <c r="A29" s="14" t="s">
        <v>20</v>
      </c>
      <c r="B29" s="18">
        <v>7000</v>
      </c>
      <c r="C29" s="18">
        <v>7000</v>
      </c>
      <c r="D29" s="18">
        <v>0</v>
      </c>
      <c r="E29" s="59">
        <f t="shared" si="0"/>
        <v>7000</v>
      </c>
      <c r="F29" s="11" t="s">
        <v>21</v>
      </c>
    </row>
    <row r="30" spans="1:14" ht="31" x14ac:dyDescent="0.3">
      <c r="A30" s="14" t="s">
        <v>22</v>
      </c>
      <c r="B30" s="18">
        <v>2500</v>
      </c>
      <c r="C30" s="18">
        <v>2500</v>
      </c>
      <c r="D30" s="18">
        <f>'Expence '!X121</f>
        <v>102</v>
      </c>
      <c r="E30" s="59">
        <f t="shared" si="0"/>
        <v>2398</v>
      </c>
      <c r="F30" s="11" t="s">
        <v>67</v>
      </c>
    </row>
    <row r="31" spans="1:14" ht="15.5" x14ac:dyDescent="0.3">
      <c r="A31" s="14" t="s">
        <v>47</v>
      </c>
      <c r="B31" s="18">
        <v>400</v>
      </c>
      <c r="C31" s="18">
        <v>400</v>
      </c>
      <c r="D31" s="18">
        <f>'Expence '!Y121</f>
        <v>0</v>
      </c>
      <c r="E31" s="59">
        <f t="shared" si="0"/>
        <v>400</v>
      </c>
      <c r="F31" s="11" t="s">
        <v>61</v>
      </c>
    </row>
    <row r="32" spans="1:14" ht="15.5" x14ac:dyDescent="0.3">
      <c r="A32" s="14" t="s">
        <v>23</v>
      </c>
      <c r="B32" s="18">
        <v>10</v>
      </c>
      <c r="C32" s="18">
        <v>10</v>
      </c>
      <c r="D32" s="18">
        <f>'Expence '!Z121</f>
        <v>10</v>
      </c>
      <c r="E32" s="59">
        <f t="shared" si="0"/>
        <v>0</v>
      </c>
      <c r="F32" s="11"/>
    </row>
    <row r="33" spans="1:6" ht="15.5" x14ac:dyDescent="0.3">
      <c r="A33" s="14" t="s">
        <v>24</v>
      </c>
      <c r="B33" s="18">
        <v>600</v>
      </c>
      <c r="C33" s="18">
        <v>600</v>
      </c>
      <c r="D33" s="18">
        <f>'Expence '!AG121</f>
        <v>1402.7300000000002</v>
      </c>
      <c r="E33" s="68">
        <f t="shared" si="0"/>
        <v>-802.73000000000025</v>
      </c>
      <c r="F33" s="11" t="s">
        <v>62</v>
      </c>
    </row>
    <row r="34" spans="1:6" ht="93" x14ac:dyDescent="0.3">
      <c r="A34" s="14" t="s">
        <v>25</v>
      </c>
      <c r="B34" s="18"/>
      <c r="C34" s="18"/>
      <c r="D34" s="18"/>
      <c r="E34" s="59">
        <f t="shared" si="0"/>
        <v>0</v>
      </c>
      <c r="F34" s="62" t="s">
        <v>187</v>
      </c>
    </row>
    <row r="35" spans="1:6" ht="15.5" x14ac:dyDescent="0.3">
      <c r="A35" s="14" t="s">
        <v>48</v>
      </c>
      <c r="B35" s="18">
        <v>520</v>
      </c>
      <c r="C35" s="18">
        <v>520</v>
      </c>
      <c r="D35" s="18">
        <f>'Expence '!AC121</f>
        <v>0</v>
      </c>
      <c r="E35" s="59">
        <f t="shared" si="0"/>
        <v>520</v>
      </c>
      <c r="F35" s="11" t="s">
        <v>58</v>
      </c>
    </row>
    <row r="36" spans="1:6" ht="62" x14ac:dyDescent="0.3">
      <c r="A36" s="14" t="s">
        <v>26</v>
      </c>
      <c r="B36" s="28">
        <v>2404.48</v>
      </c>
      <c r="C36" s="53">
        <v>2404.48</v>
      </c>
      <c r="D36" s="69">
        <f>'Expence '!AB121</f>
        <v>1000</v>
      </c>
      <c r="E36" s="59">
        <f t="shared" si="0"/>
        <v>1404.48</v>
      </c>
      <c r="F36" s="29" t="s">
        <v>342</v>
      </c>
    </row>
    <row r="37" spans="1:6" ht="46.5" x14ac:dyDescent="0.3">
      <c r="A37" s="14" t="s">
        <v>49</v>
      </c>
      <c r="B37" s="18">
        <v>3800</v>
      </c>
      <c r="C37" s="18">
        <v>3800</v>
      </c>
      <c r="D37" s="18">
        <f>'Expence '!M121</f>
        <v>0</v>
      </c>
      <c r="E37" s="59">
        <f t="shared" si="0"/>
        <v>3800</v>
      </c>
      <c r="F37" s="11" t="s">
        <v>57</v>
      </c>
    </row>
    <row r="38" spans="1:6" ht="31" x14ac:dyDescent="0.3">
      <c r="A38" s="14" t="s">
        <v>27</v>
      </c>
      <c r="B38" s="18">
        <v>150</v>
      </c>
      <c r="C38" s="18">
        <v>150</v>
      </c>
      <c r="D38" s="18">
        <f>'Expence '!AD121</f>
        <v>49.64</v>
      </c>
      <c r="E38" s="59">
        <f t="shared" si="0"/>
        <v>100.36</v>
      </c>
      <c r="F38" s="11" t="s">
        <v>56</v>
      </c>
    </row>
    <row r="39" spans="1:6" ht="77.5" x14ac:dyDescent="0.3">
      <c r="A39" s="14" t="s">
        <v>28</v>
      </c>
      <c r="B39" s="18">
        <v>400</v>
      </c>
      <c r="C39" s="18">
        <v>400</v>
      </c>
      <c r="D39" s="18">
        <f>'Expence '!AE121</f>
        <v>474</v>
      </c>
      <c r="E39" s="68">
        <f t="shared" si="0"/>
        <v>-74</v>
      </c>
      <c r="F39" s="11" t="s">
        <v>343</v>
      </c>
    </row>
    <row r="40" spans="1:6" ht="15.5" x14ac:dyDescent="0.3">
      <c r="A40" s="14" t="s">
        <v>29</v>
      </c>
      <c r="B40" s="18">
        <v>90</v>
      </c>
      <c r="C40" s="18">
        <v>90</v>
      </c>
      <c r="D40" s="18">
        <f>'Expence '!AF121</f>
        <v>72</v>
      </c>
      <c r="E40" s="74">
        <f t="shared" si="0"/>
        <v>18</v>
      </c>
      <c r="F40" s="11"/>
    </row>
    <row r="41" spans="1:6" ht="15.5" x14ac:dyDescent="0.3">
      <c r="A41" s="14" t="s">
        <v>43</v>
      </c>
      <c r="B41" s="17">
        <f>SUM(B12:B40)</f>
        <v>44593.15</v>
      </c>
      <c r="C41" s="17">
        <f>SUM(C12:C40)</f>
        <v>44593.15</v>
      </c>
      <c r="D41" s="17">
        <v>18856.82</v>
      </c>
      <c r="E41" s="59">
        <f t="shared" si="0"/>
        <v>25736.33</v>
      </c>
      <c r="F41" s="11"/>
    </row>
    <row r="42" spans="1:6" ht="77.5" x14ac:dyDescent="0.3">
      <c r="A42" s="23"/>
      <c r="B42" s="56" t="s">
        <v>53</v>
      </c>
      <c r="C42" s="56"/>
      <c r="D42" s="70"/>
      <c r="E42" s="56"/>
      <c r="F42" s="13" t="s">
        <v>69</v>
      </c>
    </row>
  </sheetData>
  <pageMargins left="0.7" right="0.7" top="0.75" bottom="0.75" header="0.3" footer="0.3"/>
  <pageSetup paperSize="9" scale="55" fitToHeight="0" orientation="landscape" horizontalDpi="0"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Reconcilliation </vt:lpstr>
      <vt:lpstr>Income </vt:lpstr>
      <vt:lpstr>Expence </vt:lpstr>
      <vt:lpstr>Budget 2021 2022</vt:lpstr>
      <vt:lpstr>Budget Comparison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dc:creator>
  <cp:lastModifiedBy>Sarah</cp:lastModifiedBy>
  <cp:lastPrinted>2022-04-11T14:34:01Z</cp:lastPrinted>
  <dcterms:created xsi:type="dcterms:W3CDTF">2020-11-17T10:05:28Z</dcterms:created>
  <dcterms:modified xsi:type="dcterms:W3CDTF">2022-06-20T13:45:09Z</dcterms:modified>
</cp:coreProperties>
</file>